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440" yWindow="210" windowWidth="14040" windowHeight="12840" activeTab="1"/>
  </bookViews>
  <sheets>
    <sheet name="Przedmiar" sheetId="17" r:id="rId1"/>
    <sheet name="KOSZTORYS" sheetId="27" r:id="rId2"/>
    <sheet name="Obliczenia" sheetId="2" r:id="rId3"/>
  </sheets>
  <definedNames>
    <definedName name="_xlnm.Print_Titles" localSheetId="1">KOSZTORYS!$1:$5</definedName>
    <definedName name="_xlnm.Print_Titles" localSheetId="0">Przedmiar!$3:$5</definedName>
  </definedNames>
  <calcPr calcId="125725"/>
</workbook>
</file>

<file path=xl/calcChain.xml><?xml version="1.0" encoding="utf-8"?>
<calcChain xmlns="http://schemas.openxmlformats.org/spreadsheetml/2006/main">
  <c r="E21" i="27"/>
  <c r="E20"/>
  <c r="E21" i="17"/>
  <c r="E20"/>
  <c r="E45" i="27"/>
  <c r="E43" i="17"/>
  <c r="E72" i="27"/>
  <c r="E71"/>
  <c r="E68"/>
  <c r="E64"/>
  <c r="E63"/>
  <c r="E60"/>
  <c r="E59"/>
  <c r="E57"/>
  <c r="E55"/>
  <c r="E52"/>
  <c r="E50"/>
  <c r="E47"/>
  <c r="E44"/>
  <c r="E43"/>
  <c r="E42"/>
  <c r="E41"/>
  <c r="E40"/>
  <c r="E38"/>
  <c r="E36"/>
  <c r="E34"/>
  <c r="E31"/>
  <c r="E29"/>
  <c r="E28"/>
  <c r="E24"/>
  <c r="E17"/>
  <c r="E16"/>
  <c r="E15"/>
  <c r="E14"/>
  <c r="E13"/>
  <c r="E11"/>
  <c r="E9"/>
  <c r="E8"/>
  <c r="E45" i="17"/>
  <c r="E50"/>
  <c r="E42" l="1"/>
  <c r="E41"/>
  <c r="E40"/>
  <c r="E38"/>
  <c r="E36"/>
  <c r="E34"/>
  <c r="E32"/>
  <c r="E29"/>
  <c r="E27"/>
  <c r="E26"/>
  <c r="E23"/>
  <c r="E24"/>
  <c r="E17"/>
  <c r="E16"/>
  <c r="E14"/>
  <c r="E13"/>
  <c r="E11"/>
  <c r="B6" i="2"/>
  <c r="E66" i="27" s="1"/>
  <c r="B7" i="2"/>
  <c r="E75" i="27" l="1"/>
  <c r="E73" i="17"/>
  <c r="E66"/>
  <c r="E64"/>
  <c r="E62"/>
  <c r="E61"/>
  <c r="E55"/>
  <c r="E53"/>
  <c r="E48"/>
  <c r="E39"/>
  <c r="E9"/>
  <c r="E8"/>
  <c r="E15"/>
  <c r="E58" l="1"/>
  <c r="E57"/>
  <c r="E69" l="1"/>
  <c r="E70"/>
</calcChain>
</file>

<file path=xl/sharedStrings.xml><?xml version="1.0" encoding="utf-8"?>
<sst xmlns="http://schemas.openxmlformats.org/spreadsheetml/2006/main" count="447" uniqueCount="201">
  <si>
    <t>Lp.</t>
  </si>
  <si>
    <t>Wyszczególnienie elementów rozliczeniowych</t>
  </si>
  <si>
    <t>Jednostka</t>
  </si>
  <si>
    <t>Nazwa</t>
  </si>
  <si>
    <t>Ilość</t>
  </si>
  <si>
    <t>D-01.00.00</t>
  </si>
  <si>
    <t>ROBOTY PRZYGOTOWAWCZE</t>
  </si>
  <si>
    <t>D-01.01.01a</t>
  </si>
  <si>
    <t>Odtworzenie trasy i punktów wysokościowych oraz sporządzenie inwentaryzacji powykonwawczej drogi</t>
  </si>
  <si>
    <t>km</t>
  </si>
  <si>
    <t>D-01.02.02a</t>
  </si>
  <si>
    <t>Zdjęcie warstwy ziemi urodzajnej</t>
  </si>
  <si>
    <t>D-04.00.00</t>
  </si>
  <si>
    <t>PODBUDOWY</t>
  </si>
  <si>
    <t>D-04.01.01</t>
  </si>
  <si>
    <t>Koryto wraz z profilowaniem i zagęszczaniem podłoża</t>
  </si>
  <si>
    <t>D-05.00.00</t>
  </si>
  <si>
    <t>NAWIERZCHNIE</t>
  </si>
  <si>
    <t>D-05.03.05a</t>
  </si>
  <si>
    <t>m</t>
  </si>
  <si>
    <t>długość</t>
  </si>
  <si>
    <t>trasowanie</t>
  </si>
  <si>
    <t>D-04.05.01a</t>
  </si>
  <si>
    <t>Podbudowa i podłoże ulepszone z mieszanki kruszywa związanego hydraulicznie cementem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</si>
  <si>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</si>
  <si>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t>odtworzenie trasy i punktów wysokościowych</t>
  </si>
  <si>
    <t>sporządzenie inwentaryzacji powykonawczej</t>
  </si>
  <si>
    <t>powierzchnie</t>
  </si>
  <si>
    <t>szt.</t>
  </si>
  <si>
    <t>D-09.00.00</t>
  </si>
  <si>
    <t>ZIELEŃ DROGOWA</t>
  </si>
  <si>
    <t>D-09.01.01</t>
  </si>
  <si>
    <t>Zieleń drogowa</t>
  </si>
  <si>
    <t>poziome</t>
  </si>
  <si>
    <t>D-05.03.05b</t>
  </si>
  <si>
    <t>Cena jednostko-wa PLN*</t>
  </si>
  <si>
    <t>Wartość PLN*</t>
  </si>
  <si>
    <t>RAZEM (koszt netto)</t>
  </si>
  <si>
    <t>RAZEM (koszt brutto)</t>
  </si>
  <si>
    <t>Nr STWiORB</t>
  </si>
  <si>
    <t xml:space="preserve"> Nawierzchnia z betonu asfaltowego. Warstwa ścieralna wg WT-1 i WT-2</t>
  </si>
  <si>
    <t>Nawierzchnia z betonu asfaltowego. Warstwa wiążąca i wyrównawcza wg   WT-1 i WT-2</t>
  </si>
  <si>
    <t>D-07.00.00</t>
  </si>
  <si>
    <t>URZĄDZENIA BEZPIECZEŃSTWA RUCHU</t>
  </si>
  <si>
    <t>D-07.01.01</t>
  </si>
  <si>
    <t>Oznakowanie poziome</t>
  </si>
  <si>
    <t>D-07.02.01</t>
  </si>
  <si>
    <t>Oznakowanie pionowe</t>
  </si>
  <si>
    <r>
      <t xml:space="preserve">wykonanie konstrukcji wsporczych znaków z rur ocynkowanych </t>
    </r>
    <r>
      <rPr>
        <sz val="10"/>
        <rFont val="Czcionka tekstu podstawowego"/>
        <charset val="238"/>
      </rPr>
      <t>Ø</t>
    </r>
    <r>
      <rPr>
        <sz val="10"/>
        <rFont val="Times New Roman"/>
        <family val="1"/>
        <charset val="238"/>
      </rPr>
      <t>60mm z fundamentem z betonu C12/15 o wymiarach 30x30x70cm</t>
    </r>
  </si>
  <si>
    <t>humusowanie</t>
  </si>
  <si>
    <t>jezdnia w-wa ścieralna</t>
  </si>
  <si>
    <t>pobocza</t>
  </si>
  <si>
    <t>zdjęcie humusu</t>
  </si>
  <si>
    <t>oznakowanie</t>
  </si>
  <si>
    <t>D-04.04.02b</t>
  </si>
  <si>
    <t>Podbudowa zasadnicza z mieszanki kruszywa niezwiązanego</t>
  </si>
  <si>
    <t>wykonanie i przymocowanie tarczy znaków drogowych z grupy wielkości "średnie"</t>
  </si>
  <si>
    <t>tarcze</t>
  </si>
  <si>
    <t>D-05.03.11</t>
  </si>
  <si>
    <t>Frezowanie nawierzchni asfaltowych na zimno</t>
  </si>
  <si>
    <t>D-06.00.00</t>
  </si>
  <si>
    <t>ROBOTY WYKOŃCZENIOWE</t>
  </si>
  <si>
    <t>krawężnik 15x30</t>
  </si>
  <si>
    <t>opornik 12x25</t>
  </si>
  <si>
    <t>obrzeże 8x30</t>
  </si>
  <si>
    <t>jezdnia w-wa wyrów.</t>
  </si>
  <si>
    <t>słupki</t>
  </si>
  <si>
    <t>D6 aktywny</t>
  </si>
  <si>
    <t>rozbiórki</t>
  </si>
  <si>
    <t>kostka bet</t>
  </si>
  <si>
    <t>D-01.02.04</t>
  </si>
  <si>
    <t>Rozbiórka elementów dróg</t>
  </si>
  <si>
    <t>rozbiórka nawierzchni zjazdów z betonowej kostki brukowej, przekaznie materiałów właścicielowi posesji</t>
  </si>
  <si>
    <t>D-05.03.23a</t>
  </si>
  <si>
    <t>Nawierzchnia z betonowej kostki brukowej dla chodników i zjazdów</t>
  </si>
  <si>
    <t>wypustki</t>
  </si>
  <si>
    <t>D-06.03.01a</t>
  </si>
  <si>
    <t>Pobocze utwardzone kruszywem łamanym</t>
  </si>
  <si>
    <t>wykonanie pobocza utwardzonego z kruszywa łamanego 0/31,5mm - grubość 15cm</t>
  </si>
  <si>
    <t>D-08.00.00</t>
  </si>
  <si>
    <t>ELEMENTY ULIC</t>
  </si>
  <si>
    <t>D-08.01.01b</t>
  </si>
  <si>
    <t>Ustawienie krawężników betonowych (wg PN-EN 1340)</t>
  </si>
  <si>
    <t>D-08.03.01</t>
  </si>
  <si>
    <t>Betonowe obrzeża chodnikowe</t>
  </si>
  <si>
    <t>humusowanie grubość 10cm powierzchni terenów zielonych oraz wypełnienie humusem otworów w płytach ażurowych na umocnieniach skarp i dna rowów</t>
  </si>
  <si>
    <t>obsianie trawą wraz z pielęgnacją powierzchni po humusowaniu</t>
  </si>
  <si>
    <t>Instalacje</t>
  </si>
  <si>
    <t>ustawienie krawężników betonowych 15x30x100cm na podsypce cementowo-piaskowej (1:4) oraz ławie betonowej z oporem z betonu klasy C12/15</t>
  </si>
  <si>
    <t>ustawienie oporników betonowych 12x25x100cm na podsypce cementowo-piaskowej (1:4) oraz ławie betonowej z oporem z betonu klasy C12/15</t>
  </si>
  <si>
    <t>ustawienie obrzeży betonowych 8x30x100cm na podsypce cementowo-piaskowej (1:4) oraz ławie betonowej z oporem z betonu klasy C8/10</t>
  </si>
  <si>
    <t>D-04.07.01a</t>
  </si>
  <si>
    <t>Podbudowa z betonu asfaltowego wg WT-1 i WT-2</t>
  </si>
  <si>
    <t>D-08.05.06a</t>
  </si>
  <si>
    <t>Ściek uliczny z betonowej kostki brukowej</t>
  </si>
  <si>
    <t>asfalt</t>
  </si>
  <si>
    <t>rozbiórka konstrukcji nawierzchni jezdni z asfaltobetonu oraz podbudowy z kruszywa, wywóz materiałów na zaplecze wykonawcy</t>
  </si>
  <si>
    <t>jezdnia podbudowa kr.</t>
  </si>
  <si>
    <t>frezowanie</t>
  </si>
  <si>
    <t>ściek</t>
  </si>
  <si>
    <t>D-10.00.00</t>
  </si>
  <si>
    <t>INNE ROBOTY</t>
  </si>
  <si>
    <t>rury osłonowe</t>
  </si>
  <si>
    <t>-</t>
  </si>
  <si>
    <r>
      <t xml:space="preserve">wykonanie zabezpieczenia istniejących sieci podziemnych poprzez montaż osłonowych rur dwudzielnych </t>
    </r>
    <r>
      <rPr>
        <sz val="10"/>
        <rFont val="Czcionka tekstu podstawowego"/>
        <charset val="238"/>
      </rPr>
      <t>ø</t>
    </r>
    <r>
      <rPr>
        <sz val="11"/>
        <rFont val="Times New Roman"/>
        <family val="1"/>
        <charset val="238"/>
      </rPr>
      <t>160</t>
    </r>
  </si>
  <si>
    <t>lampy ośw.</t>
  </si>
  <si>
    <t>chodnik kostka zwykła</t>
  </si>
  <si>
    <t>chodnik konserwator</t>
  </si>
  <si>
    <t>zjazdy kostka zwykła</t>
  </si>
  <si>
    <t>zjazdy konserwator</t>
  </si>
  <si>
    <t>kostka przejscie</t>
  </si>
  <si>
    <t>jezdnia podbudowa asf. szerokość 2,5</t>
  </si>
  <si>
    <t>jezdnia KD</t>
  </si>
  <si>
    <t>oczyszczenie rowu</t>
  </si>
  <si>
    <t>krawężnik</t>
  </si>
  <si>
    <t>płyty betonowe</t>
  </si>
  <si>
    <t>wpusty</t>
  </si>
  <si>
    <t>zdjęcie warstwy humusu - grubość 20cm, składowanie humusu z przeznaczeniem do ponownego humusowania, nadmiar wywieźć na zaplecze wykonawcy</t>
  </si>
  <si>
    <t>rozbiórka nawierzchni chodników oraz zjazdów z płytek betonowych, wywóz materiałów na zaplecze wykonawcy</t>
  </si>
  <si>
    <t>rozbiórka wpustów ulicznych, wywóz materiałów z rozbióki na zaplecze wykonawcy</t>
  </si>
  <si>
    <t>rozbiórka krawężników betonowych, wywóz materiałów z rozbióki na zaplecze wykonawcy</t>
  </si>
  <si>
    <t>wykonanie podbudowy z kruszywa łamanego 0/31,5mm stabilizowanego mechanicznie w konstrukcji wyniesionego przejscia dla pieszych - grubość 20cm</t>
  </si>
  <si>
    <t>wykonanie podbudowy z kruszywa łamanego 0/31,5mm stabilizowanego mechanicznie w konstrukcji jezdni - odtworzenie konstrucji po wykonaniu kanalizacji deszczowej - grubość 20cm</t>
  </si>
  <si>
    <t>wykonanie podbudowy z kruszywa naturalnego stabilizowanego cementem o Rm=5MPa w konstrukcji chodnika - grubość 15cm</t>
  </si>
  <si>
    <t>wykonanie podbudowy z kruszywa naturalnego stabilizowanego cementem o Rm=5MPa w konstrukcji zjazdów - grubość 20cm</t>
  </si>
  <si>
    <r>
      <t>wykonanie warstwy wyrównawczej z betonu asfaltowego AC11W50/70 w konstrukcji jezdni oraz zjazdów publicznych - średnio 75kg/m</t>
    </r>
    <r>
      <rPr>
        <vertAlign val="superscript"/>
        <sz val="10"/>
        <rFont val="Times New Roman"/>
        <family val="1"/>
        <charset val="238"/>
      </rPr>
      <t>2</t>
    </r>
  </si>
  <si>
    <t>wykonanie warstwy ścieralnej z betonu asfaltowego AC11S50/70 w konstrukcji jezdni oraz zjazdów publicznych - grubość 4cm</t>
  </si>
  <si>
    <t>wykonanie podbudowy zasadniczej z betonu asfaltowego AC22P35/50 w konstrukcji jezdni -odtworzenie konstrucji po wykonaniu kanalizacji deszczowej - grubość 7cm</t>
  </si>
  <si>
    <t>frezowanie profilujące nawierzchni istniejącej na początku i na końcu projektowanego odcinka oraz na wlotach dróg poprzeczych, wywóz materiału na zaplecze wykonawcy</t>
  </si>
  <si>
    <t>wykonanie warstwy ścieralnej z betonowej kostki brukowej koloru żółtego z wypustkami - grubość 6cm na podsypce cementowo-piaskowej (1:4) - grubość 3cm w konstrukcji chodnika przed przejściami dla pieszych i na przystankach</t>
  </si>
  <si>
    <t>D-06.04.01</t>
  </si>
  <si>
    <t>Rowy</t>
  </si>
  <si>
    <t>oczyszczenie istniejącego rowu przydrożnego</t>
  </si>
  <si>
    <t>D-05.03.26a</t>
  </si>
  <si>
    <t>Wzmocnienie nawierzchni siatką z kordu stalowego</t>
  </si>
  <si>
    <t>siatka z kordu</t>
  </si>
  <si>
    <t>ułożenie siatki z kordu stalowego w konstrukcji nawierzchni jezdni na warstwie podbudowy z betonu asfaltowego w miejscach połączenia odtwarzanej konstrukcji jezdni po wykonaniu kanalizacji deszczowej - na całej szerokości odtwarzanej konstrukcji z zakładem 0,5m</t>
  </si>
  <si>
    <t>wykonanie warstwy ścieralnej z betonowej kostki brukowej koloru muszelkowego - grubość 6cm na podsypce cementowo-piaskowej (1:4) - grubość 3cm w konstrukcji chodnika - odcinek konserwatorski</t>
  </si>
  <si>
    <t>wykonanie warstwy ścieralnej z betonowej kostki brukowej koloru karbonowego - grubość 6cm na podsypce cementowo-piaskowej (1:4) - grubość 3cm w konstrukcji zjazdów - odcinek konserwatorski</t>
  </si>
  <si>
    <t>wykonanie oznakowania poziomego grubowarstwowego</t>
  </si>
  <si>
    <t>wykonanie warstwy ścieralnej z betonowej kostki brukowej koloru szarego (bezfazowa) - grubość 6cm na podsypce cementowo-piaskowej (1:4) - grubość 3cm w konstrukcji chodnika</t>
  </si>
  <si>
    <t>wykonanie warstwy ścieralnej z betonowej kostki brukowej koloru grafitowego (bezfazowa) - grubość 8cm na podsypce cementowo-piaskowej (1:4) - grubość 3cm w konstrukcji zjazdów indywidualnych</t>
  </si>
  <si>
    <t>wykonanie warstwy ścieralnej z betonowej kostki brukowej koloru czerwonego (bezfazowa) - grubość 8cm na podsypce cementowo-piaskowej (1:4) - grubość 5cm w konstrukcji wyniesionego przejscia dla pieszych</t>
  </si>
  <si>
    <t>wykonanie ścieku przykrawężnikowego z betonowej kostki brukowej bezfazowej gr. 8cm koloru grafitowego na podsypce cementowo-piaskowej - grubość 5cm i na ławie betonowej z betonu klasy C12/15</t>
  </si>
  <si>
    <t>wykonanie oraz profilowanie koryta pod konstrukcję chodników do gł. 24cm</t>
  </si>
  <si>
    <t>wykonanie oraz profilowanie koryta pod konstrukcję zjazdów do gł. 31cm</t>
  </si>
  <si>
    <t>wykonanie oświetlenia przejścia dla pieszych - lampy LED - zasilanie panele fotowoltaiczne z akumulatorem żelowym i czujnikiem zmierzchu</t>
  </si>
  <si>
    <t>wykonanie i montaż aktywnego znaków D-6 - LED - dwustronny z dwoma pulsatorami, czujnikami ruchu na maszcie doświetlającym przejście</t>
  </si>
  <si>
    <t>Przebudowa drogi powiatowej nr 3402P 
na odcinku ulicy Łęczyckiej w Dąbiu</t>
  </si>
  <si>
    <t xml:space="preserve">Przebudowa drogi powiatowej nr 3402P 
na odcinku ulicy Łęczyckiej w Dąbiu
                                 </t>
  </si>
  <si>
    <t>D-03.02.01</t>
  </si>
  <si>
    <t>Roboty pomiarowe przy liniowych robotach ziemnych</t>
  </si>
  <si>
    <t>Wykopy liniowe o ścianach pionowych pod fundamenty, rurociągi i kolektory w gruntach suchych z wydobyciem urobku łopatą lub wyciągiem ręcznym, głębokość do 3.0·m, kategoria gruntu III-IV, szerokość wykopu 0.8-1.5·m - wykopy kontrolne</t>
  </si>
  <si>
    <t>Ręczne zasypywanie wykopów liniowych o ścianach pionowych, głębokość do 3.0·m, kategoria gruntu III-IV, szerokość wykopu 0.8-1.5·m</t>
  </si>
  <si>
    <t>Wykopy z zasypaniem, w gruncie kategorii III, o ścianach zabezpieczonych obudową głębokość do 2,5·m, wykop szerokości 0,90-1,0·m - wraz z odwozem nadmiaru ziemi na odległość 10 km i kosztem składowania ziemi na wysypisku</t>
  </si>
  <si>
    <t>Wykopy z zasypaniem, w gruncie kategorii III, o ścianach zabezpieczonych obudową głębokość do 2,5·m, wykop szerokości 1,0-2,0·m - wraz z odwozem nadmiaru ziemi na odległość 10 km i kosztem składowania ziemi na wysypisku</t>
  </si>
  <si>
    <t>Wykopy z zasypaniem, w gruncie kategorii III, o ścianach zabezpieczonych obudową głębokość do 2,5·m, wykop szerokości 2,0-3,0·m - wraz z odwozem nadmiaru ziemi na odległość 10 km i kosztem składowania ziemi na wysypisku</t>
  </si>
  <si>
    <t>Montaż konstrukcji podwieszeń kabli energetycznych i telekomunikacyjnych, typ lekki, montaż: rozpiętość 4,0·m</t>
  </si>
  <si>
    <t>Demontaż konstrukcji podwieszeń kabli energetycznych i telekomunikacyjnych, typ lekki, demontaż: rozpiętość 4,0·m</t>
  </si>
  <si>
    <t>Zabezpieczenie istniejących kabli energetycznych, rury ochronne dwudzielne PVC, do Fi·110·mm - rura Arota</t>
  </si>
  <si>
    <t>Podłoża pod kanały i obiekty z materiałów sypkich, grubość 15·cm</t>
  </si>
  <si>
    <t>Podłoża betonowe, grubość 10·cm</t>
  </si>
  <si>
    <t>Kanały z rur typu PVC-U łączone na wcisk, Fi·200·mm - lita</t>
  </si>
  <si>
    <t>Kanały z rur typu PVC-U łączone na wcisk, Fi·250·mm - lita</t>
  </si>
  <si>
    <t>Wpust uliczny z  kręgów betonowych  z osadnikiem i przykrawężnikową kratą metalową Fi·500·mm wraz z izolacją</t>
  </si>
  <si>
    <t>Studnie rewizyjne z kręgów betonowych w gotowym wykopie, Fi·1000·mm</t>
  </si>
  <si>
    <t>Studnie rewizyjne z kręgów betonowych w gotowym wykopie, Fi·1200·mm</t>
  </si>
  <si>
    <t>Kaskady studni z rur PVC 200 mm + trójnik + kolano</t>
  </si>
  <si>
    <t>Podłoża pod kanały i obiekty z materiałów sypkich - obsypka rur piaskiem</t>
  </si>
  <si>
    <t>Ocieplenie rur keramzytem</t>
  </si>
  <si>
    <t>Próba szczelności kanałów rurowych, kanał Dn·200·mm</t>
  </si>
  <si>
    <t>Próba szczelności kanałów rurowych, kanał Dn·250·mm</t>
  </si>
  <si>
    <t>Próba szczelności kanałów rurowych, kanał Dn·300·mm</t>
  </si>
  <si>
    <t>Włączenie  rury do istniejącej studni - rura  200 mm</t>
  </si>
  <si>
    <t>Wykonanie kinety studni St1</t>
  </si>
  <si>
    <t>Wykopy liniowe o ścianach pionowych pod fundamenty, rurociągi i kolektory w gruntach suchych z wydobyciem urobku łopatą lub wyciągiem ręcznym, głębokość do 3.0·m, kategoria gruntu III-IV, szerokość wykopu 0.8-1.5·m - celem przełożenia istniejących rurociągów</t>
  </si>
  <si>
    <t>Umocnienie pionowych ścian wykopów liniowych palami szalunkowymi (wypraskami) w gruntach suchych z rozbiórką, umocnienia ażurowe, głębokość do 3.0·m, kategoria gruntu III-IV</t>
  </si>
  <si>
    <t>Montaż rurociągów z rur polietylenowych (PE, PEHD), Fi·40·mm - przełożenie</t>
  </si>
  <si>
    <t>Połączenia za pomocą kształtek elektrooporowych, Dn·40 mm</t>
  </si>
  <si>
    <t>Podłoża pod kanały i obiekty z materiałów sypkich - podsypka i obsypka rur piaskiem</t>
  </si>
  <si>
    <t>Roboty ziemne koparkami podsiębiernymi z transportem urobku samochodami samowyładowczymi na odległość 10·km, w ziemi uprzednio zmagazynowanej w hałdach, koparka 0,15·m3, grunt kategorii I-III - wywóz nadmiaru ziemi wraz z kosztem składowania ziemi na wysypisku</t>
  </si>
  <si>
    <t>Geodezja powykonawcza</t>
  </si>
  <si>
    <t>Kamerowanie kanalizacji</t>
  </si>
  <si>
    <t>Nadzory nad istniejącym uzbrojeniem</t>
  </si>
  <si>
    <t>m3</t>
  </si>
  <si>
    <t>kpl</t>
  </si>
  <si>
    <t>szt</t>
  </si>
  <si>
    <t>m2</t>
  </si>
  <si>
    <t>złącze</t>
  </si>
  <si>
    <t>Podatek VAT</t>
  </si>
  <si>
    <t>KANALIZACJA DESZCZOWA</t>
  </si>
  <si>
    <t>wykonanie ora profilowanie koryta pod konstrukcję jezdni drogi gminnej do gł. 27 cm</t>
  </si>
  <si>
    <t>Podbudowa z betonu cementowego</t>
  </si>
  <si>
    <t>wykonanie podbudowy z betonu cementowego klasy C12/15 w konstrukcji jezdni - odtworzenie konstrucji po wykonaniu kanalizacji deszczowej - grubość 20cm</t>
  </si>
  <si>
    <t>wykonanie podbudowy z betonu cementowego klasy C12/15 w konstrukcji wyniesionego przejścia dla pieszych - grubość 20cm</t>
  </si>
  <si>
    <t>wykonanie podbudowy z betonu cementowego klasy C12/15 w konstrukcji drogi gminnej - grubość 20cm</t>
  </si>
  <si>
    <t>BRANANŻA DROGOWA + KD RAZEM (koszt netto)</t>
  </si>
  <si>
    <t>BRANANŻA DROGOWA + KD RAZEM (koszt brutto)</t>
  </si>
  <si>
    <t>…………………………………………….</t>
  </si>
  <si>
    <t xml:space="preserve">       podpis osoby uprawnionej</t>
  </si>
  <si>
    <t>Kanały z rur typu PVC-U łączone na wcisk, Fi·300·mm  - lita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</si>
</sst>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_ ;[Red]\-#,##0.00\ "/>
    <numFmt numFmtId="166" formatCode="#,##0&quot; F&quot;_);[Red]\(#,##0&quot; F&quot;\)"/>
    <numFmt numFmtId="167" formatCode="#,##0.00&quot; F&quot;_);[Red]\(#,##0.00&quot; F&quot;\)"/>
  </numFmts>
  <fonts count="37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C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C00000"/>
      <name val="Times New Roman"/>
      <family val="1"/>
      <charset val="238"/>
    </font>
    <font>
      <b/>
      <sz val="9.5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1"/>
      <name val="Czcionka tekstu podstawowego"/>
      <family val="2"/>
      <charset val="238"/>
    </font>
    <font>
      <b/>
      <sz val="8"/>
      <name val="Czcionka tekstu podstawowego"/>
      <family val="2"/>
      <charset val="238"/>
    </font>
    <font>
      <b/>
      <sz val="8"/>
      <name val="Czcionka tekstu podstawowego"/>
      <charset val="238"/>
    </font>
    <font>
      <b/>
      <sz val="11"/>
      <color rgb="FFFF0000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theme="5"/>
      <name val="Times New Roman"/>
      <family val="1"/>
      <charset val="238"/>
    </font>
    <font>
      <sz val="10"/>
      <name val="Czcionka tekstu podstawowego"/>
      <charset val="238"/>
    </font>
    <font>
      <sz val="11"/>
      <name val="Czcionka tekstu podstawowego"/>
      <charset val="238"/>
    </font>
    <font>
      <b/>
      <sz val="10"/>
      <name val="Arial"/>
      <family val="2"/>
      <charset val="238"/>
    </font>
    <font>
      <sz val="11"/>
      <name val="Times New Roman"/>
      <family val="1"/>
      <charset val="238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rgb="FFC00000"/>
      <name val="Times New Roman"/>
      <family val="1"/>
      <charset val="238"/>
    </font>
    <font>
      <b/>
      <sz val="9"/>
      <color rgb="FFFF0000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1"/>
      <color theme="1"/>
      <name val="Czcionka tekstu podstawowego"/>
      <charset val="238"/>
    </font>
    <font>
      <sz val="9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3" fillId="0" borderId="0"/>
    <xf numFmtId="0" fontId="2" fillId="0" borderId="0"/>
    <xf numFmtId="0" fontId="3" fillId="0" borderId="0"/>
    <xf numFmtId="0" fontId="27" fillId="0" borderId="0"/>
  </cellStyleXfs>
  <cellXfs count="151">
    <xf numFmtId="0" fontId="0" fillId="0" borderId="0" xfId="0"/>
    <xf numFmtId="0" fontId="0" fillId="0" borderId="0" xfId="0" applyFont="1" applyAlignment="1">
      <alignment vertical="center"/>
    </xf>
    <xf numFmtId="1" fontId="0" fillId="0" borderId="0" xfId="0" applyNumberFormat="1" applyFont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/>
    <xf numFmtId="0" fontId="0" fillId="0" borderId="0" xfId="0" applyAlignment="1">
      <alignment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left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vertical="center" wrapText="1"/>
    </xf>
    <xf numFmtId="4" fontId="0" fillId="0" borderId="0" xfId="0" applyNumberFormat="1"/>
    <xf numFmtId="4" fontId="8" fillId="2" borderId="2" xfId="1" applyNumberFormat="1" applyFont="1" applyFill="1" applyBorder="1" applyAlignment="1">
      <alignment horizontal="right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 applyProtection="1">
      <alignment horizontal="right"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8" fillId="0" borderId="2" xfId="1" applyNumberFormat="1" applyFont="1" applyFill="1" applyBorder="1" applyAlignment="1" applyProtection="1">
      <alignment vertical="center" wrapText="1"/>
      <protection locked="0"/>
    </xf>
    <xf numFmtId="4" fontId="8" fillId="0" borderId="2" xfId="1" applyNumberFormat="1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/>
    <xf numFmtId="4" fontId="15" fillId="0" borderId="0" xfId="0" applyNumberFormat="1" applyFont="1" applyFill="1" applyBorder="1"/>
    <xf numFmtId="4" fontId="0" fillId="0" borderId="0" xfId="0" applyNumberFormat="1" applyFill="1" applyAlignment="1"/>
    <xf numFmtId="4" fontId="17" fillId="0" borderId="0" xfId="0" applyNumberFormat="1" applyFont="1" applyFill="1" applyBorder="1" applyAlignment="1"/>
    <xf numFmtId="4" fontId="15" fillId="0" borderId="0" xfId="0" applyNumberFormat="1" applyFont="1" applyFill="1"/>
    <xf numFmtId="4" fontId="16" fillId="0" borderId="0" xfId="0" applyNumberFormat="1" applyFont="1" applyFill="1" applyBorder="1" applyAlignment="1"/>
    <xf numFmtId="4" fontId="18" fillId="0" borderId="0" xfId="0" applyNumberFormat="1" applyFont="1" applyFill="1" applyBorder="1"/>
    <xf numFmtId="4" fontId="7" fillId="2" borderId="2" xfId="1" applyNumberFormat="1" applyFont="1" applyFill="1" applyBorder="1" applyAlignment="1">
      <alignment horizontal="right" vertical="center" wrapText="1"/>
    </xf>
    <xf numFmtId="4" fontId="7" fillId="2" borderId="2" xfId="1" applyNumberFormat="1" applyFont="1" applyFill="1" applyBorder="1" applyAlignment="1" applyProtection="1">
      <alignment horizontal="right" vertical="center" wrapText="1"/>
    </xf>
    <xf numFmtId="4" fontId="7" fillId="2" borderId="2" xfId="0" applyNumberFormat="1" applyFont="1" applyFill="1" applyBorder="1" applyAlignment="1">
      <alignment vertical="center" wrapText="1"/>
    </xf>
    <xf numFmtId="4" fontId="19" fillId="0" borderId="0" xfId="0" applyNumberFormat="1" applyFont="1" applyAlignment="1">
      <alignment horizontal="right" vertical="center"/>
    </xf>
    <xf numFmtId="1" fontId="0" fillId="0" borderId="0" xfId="0" applyNumberFormat="1" applyFont="1" applyAlignment="1">
      <alignment vertical="top"/>
    </xf>
    <xf numFmtId="4" fontId="17" fillId="0" borderId="2" xfId="0" applyNumberFormat="1" applyFont="1" applyFill="1" applyBorder="1"/>
    <xf numFmtId="1" fontId="8" fillId="2" borderId="2" xfId="1" applyNumberFormat="1" applyFont="1" applyFill="1" applyBorder="1" applyAlignment="1">
      <alignment horizontal="center" vertical="center" wrapText="1"/>
    </xf>
    <xf numFmtId="4" fontId="11" fillId="2" borderId="2" xfId="1" applyNumberFormat="1" applyFont="1" applyFill="1" applyBorder="1" applyAlignment="1">
      <alignment horizontal="left" vertical="top" wrapText="1"/>
    </xf>
    <xf numFmtId="4" fontId="14" fillId="3" borderId="2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1" fontId="7" fillId="3" borderId="2" xfId="1" applyNumberFormat="1" applyFont="1" applyFill="1" applyBorder="1" applyAlignment="1">
      <alignment horizontal="center" vertical="center" wrapText="1"/>
    </xf>
    <xf numFmtId="3" fontId="7" fillId="3" borderId="2" xfId="1" applyNumberFormat="1" applyFont="1" applyFill="1" applyBorder="1" applyAlignment="1">
      <alignment horizontal="center" vertical="top" wrapText="1"/>
    </xf>
    <xf numFmtId="3" fontId="7" fillId="3" borderId="2" xfId="1" applyNumberFormat="1" applyFont="1" applyFill="1" applyBorder="1" applyAlignment="1">
      <alignment horizontal="center" vertical="center" wrapText="1"/>
    </xf>
    <xf numFmtId="1" fontId="13" fillId="2" borderId="2" xfId="1" applyNumberFormat="1" applyFont="1" applyFill="1" applyBorder="1" applyAlignment="1">
      <alignment horizontal="center" vertical="center" wrapText="1"/>
    </xf>
    <xf numFmtId="1" fontId="12" fillId="2" borderId="2" xfId="1" applyNumberFormat="1" applyFont="1" applyFill="1" applyBorder="1" applyAlignment="1">
      <alignment horizontal="center" vertical="center" wrapText="1"/>
    </xf>
    <xf numFmtId="1" fontId="22" fillId="2" borderId="2" xfId="1" applyNumberFormat="1" applyFont="1" applyFill="1" applyBorder="1" applyAlignment="1">
      <alignment horizontal="center" vertical="center" wrapText="1"/>
    </xf>
    <xf numFmtId="4" fontId="11" fillId="2" borderId="2" xfId="1" applyNumberFormat="1" applyFont="1" applyFill="1" applyBorder="1" applyAlignment="1">
      <alignment horizontal="center" vertical="top" wrapText="1"/>
    </xf>
    <xf numFmtId="1" fontId="10" fillId="2" borderId="2" xfId="1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4" fontId="17" fillId="0" borderId="13" xfId="0" applyNumberFormat="1" applyFont="1" applyFill="1" applyBorder="1"/>
    <xf numFmtId="4" fontId="8" fillId="0" borderId="2" xfId="1" applyNumberFormat="1" applyFont="1" applyFill="1" applyBorder="1" applyAlignment="1">
      <alignment horizontal="left" vertical="top" wrapText="1"/>
    </xf>
    <xf numFmtId="4" fontId="11" fillId="2" borderId="2" xfId="1" applyNumberFormat="1" applyFont="1" applyFill="1" applyBorder="1" applyAlignment="1">
      <alignment horizontal="left" vertical="center" wrapText="1"/>
    </xf>
    <xf numFmtId="4" fontId="0" fillId="0" borderId="0" xfId="0" applyNumberFormat="1" applyFill="1"/>
    <xf numFmtId="4" fontId="17" fillId="0" borderId="2" xfId="0" applyNumberFormat="1" applyFont="1" applyFill="1" applyBorder="1" applyAlignment="1"/>
    <xf numFmtId="4" fontId="7" fillId="0" borderId="2" xfId="1" applyNumberFormat="1" applyFont="1" applyFill="1" applyBorder="1" applyAlignment="1">
      <alignment horizontal="left" vertical="center" wrapText="1"/>
    </xf>
    <xf numFmtId="1" fontId="13" fillId="4" borderId="2" xfId="1" applyNumberFormat="1" applyFont="1" applyFill="1" applyBorder="1" applyAlignment="1">
      <alignment horizontal="center" vertical="center" wrapText="1"/>
    </xf>
    <xf numFmtId="4" fontId="11" fillId="4" borderId="2" xfId="1" applyNumberFormat="1" applyFont="1" applyFill="1" applyBorder="1" applyAlignment="1">
      <alignment horizontal="left" vertical="center" wrapText="1"/>
    </xf>
    <xf numFmtId="4" fontId="15" fillId="0" borderId="2" xfId="0" applyNumberFormat="1" applyFont="1" applyFill="1" applyBorder="1"/>
    <xf numFmtId="4" fontId="24" fillId="0" borderId="2" xfId="0" applyNumberFormat="1" applyFont="1" applyFill="1" applyBorder="1" applyAlignment="1"/>
    <xf numFmtId="4" fontId="15" fillId="0" borderId="13" xfId="0" applyNumberFormat="1" applyFont="1" applyFill="1" applyBorder="1"/>
    <xf numFmtId="4" fontId="24" fillId="0" borderId="13" xfId="0" applyNumberFormat="1" applyFont="1" applyFill="1" applyBorder="1"/>
    <xf numFmtId="4" fontId="7" fillId="0" borderId="2" xfId="1" applyNumberFormat="1" applyFont="1" applyFill="1" applyBorder="1" applyAlignment="1">
      <alignment horizontal="left" vertical="center" wrapText="1"/>
    </xf>
    <xf numFmtId="4" fontId="7" fillId="0" borderId="2" xfId="1" quotePrefix="1" applyNumberFormat="1" applyFont="1" applyFill="1" applyBorder="1" applyAlignment="1">
      <alignment horizontal="center" vertical="center" wrapText="1"/>
    </xf>
    <xf numFmtId="1" fontId="7" fillId="3" borderId="2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left" vertical="center" wrapText="1"/>
    </xf>
    <xf numFmtId="4" fontId="17" fillId="0" borderId="2" xfId="0" applyNumberFormat="1" applyFont="1" applyFill="1" applyBorder="1" applyAlignment="1">
      <alignment wrapText="1"/>
    </xf>
    <xf numFmtId="4" fontId="8" fillId="0" borderId="2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28" fillId="0" borderId="0" xfId="11" applyFont="1" applyAlignment="1">
      <alignment vertical="top" wrapText="1"/>
    </xf>
    <xf numFmtId="0" fontId="10" fillId="0" borderId="0" xfId="11" applyFont="1" applyAlignment="1">
      <alignment vertical="top" wrapText="1"/>
    </xf>
    <xf numFmtId="0" fontId="29" fillId="0" borderId="2" xfId="11" applyFont="1" applyBorder="1" applyAlignment="1">
      <alignment vertical="top" wrapText="1"/>
    </xf>
    <xf numFmtId="0" fontId="29" fillId="0" borderId="2" xfId="11" applyFont="1" applyBorder="1" applyAlignment="1">
      <alignment horizontal="center" vertical="center" wrapText="1"/>
    </xf>
    <xf numFmtId="0" fontId="29" fillId="0" borderId="2" xfId="11" applyFont="1" applyBorder="1" applyAlignment="1">
      <alignment horizontal="center" vertical="center"/>
    </xf>
    <xf numFmtId="2" fontId="29" fillId="0" borderId="2" xfId="11" applyNumberFormat="1" applyFont="1" applyBorder="1" applyAlignment="1">
      <alignment horizontal="center" vertical="center"/>
    </xf>
    <xf numFmtId="1" fontId="0" fillId="0" borderId="0" xfId="0" applyNumberFormat="1" applyAlignment="1">
      <alignment vertical="center"/>
    </xf>
    <xf numFmtId="0" fontId="28" fillId="2" borderId="5" xfId="11" applyFont="1" applyFill="1" applyBorder="1" applyAlignment="1">
      <alignment vertical="top" wrapText="1"/>
    </xf>
    <xf numFmtId="4" fontId="19" fillId="2" borderId="4" xfId="0" applyNumberFormat="1" applyFont="1" applyFill="1" applyBorder="1" applyAlignment="1">
      <alignment horizontal="right" vertical="center"/>
    </xf>
    <xf numFmtId="1" fontId="0" fillId="2" borderId="3" xfId="0" applyNumberFormat="1" applyFill="1" applyBorder="1" applyAlignment="1">
      <alignment vertical="center"/>
    </xf>
    <xf numFmtId="1" fontId="11" fillId="2" borderId="5" xfId="0" applyNumberFormat="1" applyFont="1" applyFill="1" applyBorder="1" applyAlignment="1">
      <alignment vertical="center"/>
    </xf>
    <xf numFmtId="4" fontId="31" fillId="2" borderId="3" xfId="0" applyNumberFormat="1" applyFont="1" applyFill="1" applyBorder="1" applyAlignment="1">
      <alignment vertical="center"/>
    </xf>
    <xf numFmtId="4" fontId="31" fillId="2" borderId="4" xfId="0" applyNumberFormat="1" applyFont="1" applyFill="1" applyBorder="1" applyAlignment="1">
      <alignment vertical="center"/>
    </xf>
    <xf numFmtId="2" fontId="29" fillId="0" borderId="13" xfId="11" applyNumberFormat="1" applyFont="1" applyBorder="1" applyAlignment="1">
      <alignment horizontal="center" vertical="center"/>
    </xf>
    <xf numFmtId="0" fontId="30" fillId="2" borderId="3" xfId="0" applyFont="1" applyFill="1" applyBorder="1" applyAlignment="1">
      <alignment vertical="center"/>
    </xf>
    <xf numFmtId="4" fontId="31" fillId="2" borderId="4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>
      <alignment horizontal="right" vertical="center"/>
    </xf>
    <xf numFmtId="1" fontId="33" fillId="0" borderId="2" xfId="0" applyNumberFormat="1" applyFont="1" applyBorder="1" applyAlignment="1">
      <alignment horizontal="center" vertical="center"/>
    </xf>
    <xf numFmtId="0" fontId="34" fillId="0" borderId="2" xfId="11" applyFont="1" applyBorder="1" applyAlignment="1">
      <alignment horizontal="center" vertical="top" wrapText="1"/>
    </xf>
    <xf numFmtId="4" fontId="7" fillId="0" borderId="14" xfId="1" applyNumberFormat="1" applyFont="1" applyFill="1" applyBorder="1" applyAlignment="1">
      <alignment horizontal="center" vertical="top" wrapText="1"/>
    </xf>
    <xf numFmtId="4" fontId="20" fillId="0" borderId="3" xfId="0" applyNumberFormat="1" applyFont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center" vertical="center"/>
    </xf>
    <xf numFmtId="4" fontId="8" fillId="3" borderId="2" xfId="1" applyNumberFormat="1" applyFont="1" applyFill="1" applyBorder="1" applyAlignment="1">
      <alignment horizontal="center" vertical="center" wrapText="1"/>
    </xf>
    <xf numFmtId="0" fontId="29" fillId="2" borderId="2" xfId="11" applyFont="1" applyFill="1" applyBorder="1" applyAlignment="1">
      <alignment horizontal="center" vertical="center"/>
    </xf>
    <xf numFmtId="2" fontId="29" fillId="2" borderId="2" xfId="11" applyNumberFormat="1" applyFont="1" applyFill="1" applyBorder="1" applyAlignment="1">
      <alignment horizontal="center" vertical="center"/>
    </xf>
    <xf numFmtId="2" fontId="29" fillId="2" borderId="13" xfId="11" applyNumberFormat="1" applyFont="1" applyFill="1" applyBorder="1" applyAlignment="1">
      <alignment horizontal="center" vertical="center"/>
    </xf>
    <xf numFmtId="0" fontId="11" fillId="2" borderId="2" xfId="11" applyFont="1" applyFill="1" applyBorder="1" applyAlignment="1">
      <alignment vertical="top" wrapText="1"/>
    </xf>
    <xf numFmtId="1" fontId="30" fillId="0" borderId="0" xfId="0" applyNumberFormat="1" applyFont="1" applyAlignment="1">
      <alignment vertical="top"/>
    </xf>
    <xf numFmtId="1" fontId="35" fillId="0" borderId="0" xfId="0" applyNumberFormat="1" applyFont="1" applyAlignment="1">
      <alignment vertical="top"/>
    </xf>
    <xf numFmtId="0" fontId="3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4" fontId="15" fillId="0" borderId="0" xfId="0" applyNumberFormat="1" applyFont="1" applyAlignment="1">
      <alignment horizontal="left" vertical="center"/>
    </xf>
    <xf numFmtId="4" fontId="36" fillId="0" borderId="0" xfId="0" applyNumberFormat="1" applyFont="1" applyAlignment="1">
      <alignment horizontal="left" vertical="center"/>
    </xf>
    <xf numFmtId="4" fontId="7" fillId="0" borderId="2" xfId="1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13" xfId="1" applyNumberFormat="1" applyFont="1" applyFill="1" applyBorder="1" applyAlignment="1">
      <alignment horizontal="center" vertical="top" wrapText="1"/>
    </xf>
    <xf numFmtId="4" fontId="7" fillId="0" borderId="14" xfId="1" applyNumberFormat="1" applyFont="1" applyFill="1" applyBorder="1" applyAlignment="1">
      <alignment horizontal="center" vertical="top" wrapText="1"/>
    </xf>
    <xf numFmtId="1" fontId="7" fillId="3" borderId="1" xfId="1" applyNumberFormat="1" applyFont="1" applyFill="1" applyBorder="1" applyAlignment="1">
      <alignment horizontal="center" vertical="center" wrapText="1"/>
    </xf>
    <xf numFmtId="1" fontId="7" fillId="3" borderId="2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top" wrapText="1"/>
    </xf>
    <xf numFmtId="4" fontId="7" fillId="3" borderId="2" xfId="1" applyNumberFormat="1" applyFont="1" applyFill="1" applyBorder="1" applyAlignment="1">
      <alignment horizontal="center" vertical="top" wrapText="1"/>
    </xf>
    <xf numFmtId="4" fontId="7" fillId="3" borderId="1" xfId="1" applyNumberFormat="1" applyFont="1" applyFill="1" applyBorder="1" applyAlignment="1">
      <alignment horizontal="center"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top" wrapText="1"/>
    </xf>
    <xf numFmtId="4" fontId="11" fillId="2" borderId="2" xfId="1" applyNumberFormat="1" applyFont="1" applyFill="1" applyBorder="1" applyAlignment="1">
      <alignment vertical="center" wrapText="1"/>
    </xf>
    <xf numFmtId="4" fontId="11" fillId="2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vertical="center" wrapText="1"/>
    </xf>
    <xf numFmtId="4" fontId="25" fillId="9" borderId="10" xfId="1" applyNumberFormat="1" applyFont="1" applyFill="1" applyBorder="1" applyAlignment="1">
      <alignment horizontal="center" vertical="center" wrapText="1"/>
    </xf>
    <xf numFmtId="4" fontId="25" fillId="9" borderId="6" xfId="1" applyNumberFormat="1" applyFont="1" applyFill="1" applyBorder="1" applyAlignment="1">
      <alignment horizontal="center" vertical="center" wrapText="1"/>
    </xf>
    <xf numFmtId="4" fontId="25" fillId="9" borderId="7" xfId="1" applyNumberFormat="1" applyFont="1" applyFill="1" applyBorder="1" applyAlignment="1">
      <alignment horizontal="center" vertical="center" wrapText="1"/>
    </xf>
    <xf numFmtId="4" fontId="25" fillId="9" borderId="11" xfId="1" applyNumberFormat="1" applyFont="1" applyFill="1" applyBorder="1" applyAlignment="1">
      <alignment horizontal="center" vertical="center" wrapText="1"/>
    </xf>
    <xf numFmtId="4" fontId="25" fillId="9" borderId="8" xfId="1" applyNumberFormat="1" applyFont="1" applyFill="1" applyBorder="1" applyAlignment="1">
      <alignment horizontal="center" vertical="center" wrapText="1"/>
    </xf>
    <xf numFmtId="4" fontId="25" fillId="9" borderId="9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 applyProtection="1">
      <alignment horizontal="left" vertical="center" wrapText="1"/>
      <protection locked="0"/>
    </xf>
    <xf numFmtId="4" fontId="7" fillId="0" borderId="2" xfId="1" applyNumberFormat="1" applyFont="1" applyFill="1" applyBorder="1" applyAlignment="1" applyProtection="1">
      <alignment vertical="center" wrapText="1"/>
      <protection locked="0"/>
    </xf>
    <xf numFmtId="4" fontId="7" fillId="0" borderId="3" xfId="1" applyNumberFormat="1" applyFont="1" applyFill="1" applyBorder="1" applyAlignment="1">
      <alignment horizontal="left" vertical="center" wrapText="1"/>
    </xf>
    <xf numFmtId="4" fontId="7" fillId="0" borderId="5" xfId="1" applyNumberFormat="1" applyFont="1" applyFill="1" applyBorder="1" applyAlignment="1">
      <alignment horizontal="left" vertical="center" wrapText="1"/>
    </xf>
    <xf numFmtId="4" fontId="7" fillId="0" borderId="4" xfId="1" applyNumberFormat="1" applyFont="1" applyFill="1" applyBorder="1" applyAlignment="1">
      <alignment horizontal="left" vertical="center" wrapText="1"/>
    </xf>
    <xf numFmtId="4" fontId="11" fillId="4" borderId="2" xfId="1" applyNumberFormat="1" applyFont="1" applyFill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4" fontId="11" fillId="2" borderId="2" xfId="1" applyNumberFormat="1" applyFont="1" applyFill="1" applyBorder="1" applyAlignment="1" applyProtection="1">
      <alignment vertical="center" wrapText="1"/>
      <protection locked="0"/>
    </xf>
    <xf numFmtId="4" fontId="11" fillId="2" borderId="2" xfId="1" applyNumberFormat="1" applyFont="1" applyFill="1" applyBorder="1" applyAlignment="1" applyProtection="1">
      <alignment horizontal="left" vertical="center" wrapText="1"/>
      <protection locked="0"/>
    </xf>
    <xf numFmtId="4" fontId="20" fillId="0" borderId="3" xfId="0" applyNumberFormat="1" applyFont="1" applyBorder="1" applyAlignment="1">
      <alignment horizontal="center" vertical="center"/>
    </xf>
    <xf numFmtId="4" fontId="20" fillId="0" borderId="5" xfId="0" applyNumberFormat="1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center" vertical="center"/>
    </xf>
    <xf numFmtId="4" fontId="31" fillId="2" borderId="3" xfId="0" applyNumberFormat="1" applyFont="1" applyFill="1" applyBorder="1" applyAlignment="1">
      <alignment vertical="center"/>
    </xf>
    <xf numFmtId="4" fontId="31" fillId="2" borderId="4" xfId="0" applyNumberFormat="1" applyFont="1" applyFill="1" applyBorder="1" applyAlignment="1">
      <alignment vertical="center"/>
    </xf>
    <xf numFmtId="1" fontId="21" fillId="0" borderId="12" xfId="0" applyNumberFormat="1" applyFont="1" applyBorder="1" applyAlignment="1">
      <alignment horizontal="center" vertical="center"/>
    </xf>
    <xf numFmtId="4" fontId="31" fillId="2" borderId="2" xfId="0" applyNumberFormat="1" applyFont="1" applyFill="1" applyBorder="1" applyAlignment="1">
      <alignment vertical="center"/>
    </xf>
    <xf numFmtId="4" fontId="7" fillId="0" borderId="2" xfId="1" applyNumberFormat="1" applyFont="1" applyFill="1" applyBorder="1" applyAlignment="1">
      <alignment horizontal="center" vertical="top" wrapText="1"/>
    </xf>
    <xf numFmtId="4" fontId="25" fillId="9" borderId="18" xfId="1" applyNumberFormat="1" applyFont="1" applyFill="1" applyBorder="1" applyAlignment="1">
      <alignment horizontal="center" vertical="center" wrapText="1"/>
    </xf>
    <xf numFmtId="4" fontId="7" fillId="3" borderId="17" xfId="1" applyNumberFormat="1" applyFont="1" applyFill="1" applyBorder="1" applyAlignment="1">
      <alignment horizontal="center" vertical="center" wrapText="1"/>
    </xf>
    <xf numFmtId="4" fontId="7" fillId="3" borderId="15" xfId="1" applyNumberFormat="1" applyFont="1" applyFill="1" applyBorder="1" applyAlignment="1">
      <alignment horizontal="center" vertical="center" wrapText="1"/>
    </xf>
    <xf numFmtId="4" fontId="7" fillId="3" borderId="16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16" fillId="6" borderId="2" xfId="0" applyNumberFormat="1" applyFont="1" applyFill="1" applyBorder="1" applyAlignment="1">
      <alignment horizontal="center"/>
    </xf>
    <xf numFmtId="4" fontId="16" fillId="7" borderId="2" xfId="0" applyNumberFormat="1" applyFont="1" applyFill="1" applyBorder="1" applyAlignment="1">
      <alignment horizontal="center"/>
    </xf>
    <xf numFmtId="4" fontId="16" fillId="8" borderId="2" xfId="0" applyNumberFormat="1" applyFont="1" applyFill="1" applyBorder="1" applyAlignment="1">
      <alignment horizontal="center"/>
    </xf>
    <xf numFmtId="4" fontId="16" fillId="5" borderId="2" xfId="0" applyNumberFormat="1" applyFont="1" applyFill="1" applyBorder="1" applyAlignment="1">
      <alignment horizontal="center"/>
    </xf>
  </cellXfs>
  <cellStyles count="12">
    <cellStyle name="_PERSONAL" xfId="2"/>
    <cellStyle name="_PERSONAL_1" xfId="3"/>
    <cellStyle name="Comma [0]_laroux" xfId="4"/>
    <cellStyle name="Comma_laroux" xfId="5"/>
    <cellStyle name="Currency [0]_laroux" xfId="6"/>
    <cellStyle name="Currency_laroux" xfId="7"/>
    <cellStyle name="Normal" xfId="11"/>
    <cellStyle name="normální_laroux" xfId="8"/>
    <cellStyle name="Normalny" xfId="0" builtinId="0"/>
    <cellStyle name="Normalny 2" xfId="9"/>
    <cellStyle name="Normalny 3" xfId="1"/>
    <cellStyle name="Styl 1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73"/>
  <sheetViews>
    <sheetView view="pageLayout" zoomScale="110" zoomScalePageLayoutView="110" workbookViewId="0">
      <selection activeCell="C15" sqref="C15"/>
    </sheetView>
  </sheetViews>
  <sheetFormatPr defaultColWidth="8.75" defaultRowHeight="14.1" customHeight="1"/>
  <cols>
    <col min="1" max="1" width="3.125" style="2" customWidth="1"/>
    <col min="2" max="2" width="10.125" style="31" bestFit="1" customWidth="1"/>
    <col min="3" max="3" width="46.75" style="7" customWidth="1"/>
    <col min="4" max="4" width="5.25" style="1" customWidth="1"/>
    <col min="5" max="5" width="7.625" style="5" customWidth="1"/>
    <col min="6" max="6" width="8.75" style="7"/>
    <col min="7" max="7" width="10.5" style="7" bestFit="1" customWidth="1"/>
    <col min="8" max="8" width="8.75" style="7"/>
    <col min="9" max="9" width="9" style="7" customWidth="1"/>
    <col min="10" max="16384" width="8.75" style="7"/>
  </cols>
  <sheetData>
    <row r="1" spans="1:5" ht="14.1" customHeight="1">
      <c r="A1" s="119" t="s">
        <v>148</v>
      </c>
      <c r="B1" s="120"/>
      <c r="C1" s="120"/>
      <c r="D1" s="120"/>
      <c r="E1" s="121"/>
    </row>
    <row r="2" spans="1:5" ht="15" thickBot="1">
      <c r="A2" s="122"/>
      <c r="B2" s="123"/>
      <c r="C2" s="123"/>
      <c r="D2" s="123"/>
      <c r="E2" s="124"/>
    </row>
    <row r="3" spans="1:5" ht="14.1" customHeight="1">
      <c r="A3" s="108" t="s">
        <v>0</v>
      </c>
      <c r="B3" s="110" t="s">
        <v>39</v>
      </c>
      <c r="C3" s="112" t="s">
        <v>1</v>
      </c>
      <c r="D3" s="112" t="s">
        <v>2</v>
      </c>
      <c r="E3" s="114"/>
    </row>
    <row r="4" spans="1:5" ht="14.25">
      <c r="A4" s="109"/>
      <c r="B4" s="111"/>
      <c r="C4" s="113"/>
      <c r="D4" s="35" t="s">
        <v>3</v>
      </c>
      <c r="E4" s="36" t="s">
        <v>4</v>
      </c>
    </row>
    <row r="5" spans="1:5" ht="14.1" customHeight="1">
      <c r="A5" s="37">
        <v>1</v>
      </c>
      <c r="B5" s="38">
        <v>2</v>
      </c>
      <c r="C5" s="39">
        <v>3</v>
      </c>
      <c r="D5" s="39">
        <v>4</v>
      </c>
      <c r="E5" s="39">
        <v>5</v>
      </c>
    </row>
    <row r="6" spans="1:5" s="4" customFormat="1" ht="14.1" customHeight="1">
      <c r="A6" s="33"/>
      <c r="B6" s="34" t="s">
        <v>5</v>
      </c>
      <c r="C6" s="116" t="s">
        <v>6</v>
      </c>
      <c r="D6" s="117"/>
      <c r="E6" s="117"/>
    </row>
    <row r="7" spans="1:5" ht="25.5" customHeight="1">
      <c r="A7" s="10"/>
      <c r="B7" s="106" t="s">
        <v>7</v>
      </c>
      <c r="C7" s="104" t="s">
        <v>8</v>
      </c>
      <c r="D7" s="118"/>
      <c r="E7" s="118"/>
    </row>
    <row r="8" spans="1:5" ht="14.1" customHeight="1">
      <c r="A8" s="10">
        <v>1</v>
      </c>
      <c r="B8" s="107"/>
      <c r="C8" s="11" t="s">
        <v>25</v>
      </c>
      <c r="D8" s="8" t="s">
        <v>9</v>
      </c>
      <c r="E8" s="13">
        <f>Obliczenia!B3*0.001</f>
        <v>0.70799999999999996</v>
      </c>
    </row>
    <row r="9" spans="1:5" ht="14.1" customHeight="1">
      <c r="A9" s="10">
        <v>2</v>
      </c>
      <c r="B9" s="115"/>
      <c r="C9" s="11" t="s">
        <v>26</v>
      </c>
      <c r="D9" s="8" t="s">
        <v>9</v>
      </c>
      <c r="E9" s="13">
        <f>Obliczenia!B3*0.001</f>
        <v>0.70799999999999996</v>
      </c>
    </row>
    <row r="10" spans="1:5" ht="14.1" customHeight="1">
      <c r="A10" s="15"/>
      <c r="B10" s="106" t="s">
        <v>10</v>
      </c>
      <c r="C10" s="104" t="s">
        <v>11</v>
      </c>
      <c r="D10" s="105"/>
      <c r="E10" s="105"/>
    </row>
    <row r="11" spans="1:5" ht="38.25">
      <c r="A11" s="10">
        <v>3</v>
      </c>
      <c r="B11" s="107"/>
      <c r="C11" s="11" t="s">
        <v>117</v>
      </c>
      <c r="D11" s="8" t="s">
        <v>24</v>
      </c>
      <c r="E11" s="13">
        <f>Obliczenia!E4</f>
        <v>2199</v>
      </c>
    </row>
    <row r="12" spans="1:5" ht="14.25">
      <c r="A12" s="10"/>
      <c r="B12" s="106" t="s">
        <v>70</v>
      </c>
      <c r="C12" s="104" t="s">
        <v>71</v>
      </c>
      <c r="D12" s="105"/>
      <c r="E12" s="105"/>
    </row>
    <row r="13" spans="1:5" ht="38.25">
      <c r="A13" s="10">
        <v>4</v>
      </c>
      <c r="B13" s="107"/>
      <c r="C13" s="11" t="s">
        <v>96</v>
      </c>
      <c r="D13" s="8" t="s">
        <v>24</v>
      </c>
      <c r="E13" s="13">
        <f>Obliczenia!K5+Obliczenia!K11</f>
        <v>2170</v>
      </c>
    </row>
    <row r="14" spans="1:5" ht="28.5" customHeight="1">
      <c r="A14" s="10">
        <v>5</v>
      </c>
      <c r="B14" s="107"/>
      <c r="C14" s="11" t="s">
        <v>118</v>
      </c>
      <c r="D14" s="8" t="s">
        <v>24</v>
      </c>
      <c r="E14" s="13">
        <f>Obliczenia!K4</f>
        <v>3540</v>
      </c>
    </row>
    <row r="15" spans="1:5" ht="25.5">
      <c r="A15" s="10">
        <v>6</v>
      </c>
      <c r="B15" s="107"/>
      <c r="C15" s="11" t="s">
        <v>72</v>
      </c>
      <c r="D15" s="8" t="s">
        <v>24</v>
      </c>
      <c r="E15" s="13">
        <f>Obliczenia!K6</f>
        <v>57</v>
      </c>
    </row>
    <row r="16" spans="1:5" ht="25.5">
      <c r="A16" s="10">
        <v>7</v>
      </c>
      <c r="B16" s="107"/>
      <c r="C16" s="11" t="s">
        <v>119</v>
      </c>
      <c r="D16" s="8" t="s">
        <v>28</v>
      </c>
      <c r="E16" s="13">
        <f>Obliczenia!K7</f>
        <v>2</v>
      </c>
    </row>
    <row r="17" spans="1:5" ht="25.5">
      <c r="A17" s="10">
        <v>8</v>
      </c>
      <c r="B17" s="115"/>
      <c r="C17" s="11" t="s">
        <v>120</v>
      </c>
      <c r="D17" s="8" t="s">
        <v>19</v>
      </c>
      <c r="E17" s="13">
        <f>Obliczenia!K9</f>
        <v>1416</v>
      </c>
    </row>
    <row r="18" spans="1:5" ht="14.1" customHeight="1">
      <c r="A18" s="41"/>
      <c r="B18" s="34" t="s">
        <v>12</v>
      </c>
      <c r="C18" s="132" t="s">
        <v>13</v>
      </c>
      <c r="D18" s="117"/>
      <c r="E18" s="117"/>
    </row>
    <row r="19" spans="1:5" ht="14.1" customHeight="1">
      <c r="A19" s="15"/>
      <c r="B19" s="106" t="s">
        <v>14</v>
      </c>
      <c r="C19" s="125" t="s">
        <v>15</v>
      </c>
      <c r="D19" s="105"/>
      <c r="E19" s="105"/>
    </row>
    <row r="20" spans="1:5" ht="25.5">
      <c r="A20" s="10">
        <v>9</v>
      </c>
      <c r="B20" s="107"/>
      <c r="C20" s="18" t="s">
        <v>144</v>
      </c>
      <c r="D20" s="8" t="s">
        <v>24</v>
      </c>
      <c r="E20" s="13">
        <f>Obliczenia!E12+Obliczenia!E13</f>
        <v>3098</v>
      </c>
    </row>
    <row r="21" spans="1:5" ht="25.5">
      <c r="A21" s="10">
        <v>10</v>
      </c>
      <c r="B21" s="115"/>
      <c r="C21" s="18" t="s">
        <v>145</v>
      </c>
      <c r="D21" s="8" t="s">
        <v>24</v>
      </c>
      <c r="E21" s="13">
        <f>Obliczenia!E14+Obliczenia!E15</f>
        <v>1188</v>
      </c>
    </row>
    <row r="22" spans="1:5" ht="14.1" customHeight="1">
      <c r="A22" s="10"/>
      <c r="B22" s="106" t="s">
        <v>54</v>
      </c>
      <c r="C22" s="126" t="s">
        <v>55</v>
      </c>
      <c r="D22" s="105"/>
      <c r="E22" s="105"/>
    </row>
    <row r="23" spans="1:5" ht="38.25">
      <c r="A23" s="10">
        <v>11</v>
      </c>
      <c r="B23" s="107"/>
      <c r="C23" s="18" t="s">
        <v>122</v>
      </c>
      <c r="D23" s="8" t="s">
        <v>24</v>
      </c>
      <c r="E23" s="16">
        <f>Obliczenia!E8</f>
        <v>1740</v>
      </c>
    </row>
    <row r="24" spans="1:5" ht="42.75" customHeight="1">
      <c r="A24" s="10">
        <v>12</v>
      </c>
      <c r="B24" s="107"/>
      <c r="C24" s="18" t="s">
        <v>121</v>
      </c>
      <c r="D24" s="8" t="s">
        <v>24</v>
      </c>
      <c r="E24" s="16">
        <f>Obliczenia!E16</f>
        <v>60</v>
      </c>
    </row>
    <row r="25" spans="1:5" ht="27" customHeight="1">
      <c r="A25" s="10"/>
      <c r="B25" s="106" t="s">
        <v>22</v>
      </c>
      <c r="C25" s="126" t="s">
        <v>23</v>
      </c>
      <c r="D25" s="105"/>
      <c r="E25" s="105"/>
    </row>
    <row r="26" spans="1:5" ht="25.5">
      <c r="A26" s="10">
        <v>13</v>
      </c>
      <c r="B26" s="107"/>
      <c r="C26" s="19" t="s">
        <v>123</v>
      </c>
      <c r="D26" s="8" t="s">
        <v>24</v>
      </c>
      <c r="E26" s="13">
        <f>Obliczenia!E12+Obliczenia!E13</f>
        <v>3098</v>
      </c>
    </row>
    <row r="27" spans="1:5" ht="25.5">
      <c r="A27" s="10">
        <v>14</v>
      </c>
      <c r="B27" s="115"/>
      <c r="C27" s="19" t="s">
        <v>124</v>
      </c>
      <c r="D27" s="8" t="s">
        <v>24</v>
      </c>
      <c r="E27" s="13">
        <f>Obliczenia!E14+Obliczenia!E15</f>
        <v>1188</v>
      </c>
    </row>
    <row r="28" spans="1:5" ht="14.25">
      <c r="A28" s="10"/>
      <c r="B28" s="106" t="s">
        <v>91</v>
      </c>
      <c r="C28" s="126" t="s">
        <v>92</v>
      </c>
      <c r="D28" s="105"/>
      <c r="E28" s="105"/>
    </row>
    <row r="29" spans="1:5" ht="38.25">
      <c r="A29" s="10">
        <v>15</v>
      </c>
      <c r="B29" s="107"/>
      <c r="C29" s="18" t="s">
        <v>127</v>
      </c>
      <c r="D29" s="8" t="s">
        <v>24</v>
      </c>
      <c r="E29" s="16">
        <f>Obliczenia!E7</f>
        <v>2175</v>
      </c>
    </row>
    <row r="30" spans="1:5" ht="14.1" customHeight="1">
      <c r="A30" s="44"/>
      <c r="B30" s="34" t="s">
        <v>16</v>
      </c>
      <c r="C30" s="133" t="s">
        <v>17</v>
      </c>
      <c r="D30" s="117"/>
      <c r="E30" s="117"/>
    </row>
    <row r="31" spans="1:5" ht="14.25">
      <c r="A31" s="10"/>
      <c r="B31" s="106" t="s">
        <v>18</v>
      </c>
      <c r="C31" s="125" t="s">
        <v>40</v>
      </c>
      <c r="D31" s="105"/>
      <c r="E31" s="105"/>
    </row>
    <row r="32" spans="1:5" ht="25.5">
      <c r="A32" s="10">
        <v>16</v>
      </c>
      <c r="B32" s="107"/>
      <c r="C32" s="48" t="s">
        <v>126</v>
      </c>
      <c r="D32" s="8" t="s">
        <v>24</v>
      </c>
      <c r="E32" s="13">
        <f>Obliczenia!E5</f>
        <v>5164</v>
      </c>
    </row>
    <row r="33" spans="1:5" ht="26.25" customHeight="1">
      <c r="A33" s="10"/>
      <c r="B33" s="106" t="s">
        <v>34</v>
      </c>
      <c r="C33" s="125" t="s">
        <v>41</v>
      </c>
      <c r="D33" s="105"/>
      <c r="E33" s="105"/>
    </row>
    <row r="34" spans="1:5" ht="41.25">
      <c r="A34" s="10">
        <v>17</v>
      </c>
      <c r="B34" s="107"/>
      <c r="C34" s="48" t="s">
        <v>125</v>
      </c>
      <c r="D34" s="8" t="s">
        <v>24</v>
      </c>
      <c r="E34" s="13">
        <f>Obliczenia!E6</f>
        <v>5164</v>
      </c>
    </row>
    <row r="35" spans="1:5" ht="14.25">
      <c r="A35" s="10"/>
      <c r="B35" s="106" t="s">
        <v>58</v>
      </c>
      <c r="C35" s="125" t="s">
        <v>59</v>
      </c>
      <c r="D35" s="105"/>
      <c r="E35" s="105"/>
    </row>
    <row r="36" spans="1:5" ht="38.25">
      <c r="A36" s="10">
        <v>18</v>
      </c>
      <c r="B36" s="115"/>
      <c r="C36" s="19" t="s">
        <v>128</v>
      </c>
      <c r="D36" s="8" t="s">
        <v>24</v>
      </c>
      <c r="E36" s="13">
        <f>Obliczenia!K10</f>
        <v>420</v>
      </c>
    </row>
    <row r="37" spans="1:5" ht="14.25">
      <c r="A37" s="10"/>
      <c r="B37" s="52" t="s">
        <v>73</v>
      </c>
      <c r="C37" s="125" t="s">
        <v>74</v>
      </c>
      <c r="D37" s="105"/>
      <c r="E37" s="105"/>
    </row>
    <row r="38" spans="1:5" ht="38.25">
      <c r="A38" s="10">
        <v>19</v>
      </c>
      <c r="B38" s="9"/>
      <c r="C38" s="9" t="s">
        <v>140</v>
      </c>
      <c r="D38" s="8" t="s">
        <v>24</v>
      </c>
      <c r="E38" s="13">
        <f>Obliczenia!E13</f>
        <v>2596</v>
      </c>
    </row>
    <row r="39" spans="1:5" ht="51">
      <c r="A39" s="10">
        <v>20</v>
      </c>
      <c r="B39" s="9"/>
      <c r="C39" s="9" t="s">
        <v>129</v>
      </c>
      <c r="D39" s="8" t="s">
        <v>24</v>
      </c>
      <c r="E39" s="13">
        <f>Obliczenia!E10</f>
        <v>20</v>
      </c>
    </row>
    <row r="40" spans="1:5" ht="51">
      <c r="A40" s="10">
        <v>21</v>
      </c>
      <c r="B40" s="9"/>
      <c r="C40" s="9" t="s">
        <v>141</v>
      </c>
      <c r="D40" s="8" t="s">
        <v>24</v>
      </c>
      <c r="E40" s="13">
        <f>Obliczenia!E14</f>
        <v>1050</v>
      </c>
    </row>
    <row r="41" spans="1:5" ht="51">
      <c r="A41" s="10">
        <v>22</v>
      </c>
      <c r="B41" s="9"/>
      <c r="C41" s="9" t="s">
        <v>137</v>
      </c>
      <c r="D41" s="8" t="s">
        <v>24</v>
      </c>
      <c r="E41" s="13">
        <f>Obliczenia!E12</f>
        <v>502</v>
      </c>
    </row>
    <row r="42" spans="1:5" ht="38.25">
      <c r="A42" s="10">
        <v>23</v>
      </c>
      <c r="B42" s="9"/>
      <c r="C42" s="9" t="s">
        <v>138</v>
      </c>
      <c r="D42" s="8" t="s">
        <v>24</v>
      </c>
      <c r="E42" s="13">
        <f>Obliczenia!E15</f>
        <v>138</v>
      </c>
    </row>
    <row r="43" spans="1:5" ht="51">
      <c r="A43" s="10">
        <v>24</v>
      </c>
      <c r="B43" s="9"/>
      <c r="C43" s="9" t="s">
        <v>142</v>
      </c>
      <c r="D43" s="8" t="s">
        <v>24</v>
      </c>
      <c r="E43" s="13">
        <f>Obliczenia!E16</f>
        <v>60</v>
      </c>
    </row>
    <row r="44" spans="1:5" ht="14.25">
      <c r="A44" s="15"/>
      <c r="B44" s="63" t="s">
        <v>133</v>
      </c>
      <c r="C44" s="104" t="s">
        <v>134</v>
      </c>
      <c r="D44" s="105"/>
      <c r="E44" s="105"/>
    </row>
    <row r="45" spans="1:5" ht="63.75">
      <c r="A45" s="10">
        <v>25</v>
      </c>
      <c r="B45" s="9"/>
      <c r="C45" s="11" t="s">
        <v>136</v>
      </c>
      <c r="D45" s="8" t="s">
        <v>24</v>
      </c>
      <c r="E45" s="13">
        <f>Obliczenia!E17</f>
        <v>2610</v>
      </c>
    </row>
    <row r="46" spans="1:5" ht="14.25">
      <c r="A46" s="42"/>
      <c r="B46" s="49" t="s">
        <v>60</v>
      </c>
      <c r="C46" s="116" t="s">
        <v>61</v>
      </c>
      <c r="D46" s="117"/>
      <c r="E46" s="117"/>
    </row>
    <row r="47" spans="1:5" ht="14.25">
      <c r="A47" s="10"/>
      <c r="B47" s="106" t="s">
        <v>76</v>
      </c>
      <c r="C47" s="104" t="s">
        <v>77</v>
      </c>
      <c r="D47" s="105"/>
      <c r="E47" s="105"/>
    </row>
    <row r="48" spans="1:5" ht="25.5">
      <c r="A48" s="10">
        <v>26</v>
      </c>
      <c r="B48" s="115"/>
      <c r="C48" s="19" t="s">
        <v>78</v>
      </c>
      <c r="D48" s="8" t="s">
        <v>24</v>
      </c>
      <c r="E48" s="17">
        <f>Obliczenia!E9</f>
        <v>42</v>
      </c>
    </row>
    <row r="49" spans="1:7" ht="14.25">
      <c r="A49" s="10"/>
      <c r="B49" s="106" t="s">
        <v>130</v>
      </c>
      <c r="C49" s="104" t="s">
        <v>131</v>
      </c>
      <c r="D49" s="105"/>
      <c r="E49" s="105"/>
    </row>
    <row r="50" spans="1:7" ht="14.25">
      <c r="A50" s="10">
        <v>27</v>
      </c>
      <c r="B50" s="115"/>
      <c r="C50" s="9" t="s">
        <v>132</v>
      </c>
      <c r="D50" s="65" t="s">
        <v>19</v>
      </c>
      <c r="E50" s="17">
        <f>Obliczenia!B9</f>
        <v>36</v>
      </c>
    </row>
    <row r="51" spans="1:7" ht="14.25">
      <c r="A51" s="42"/>
      <c r="B51" s="43" t="s">
        <v>42</v>
      </c>
      <c r="C51" s="116" t="s">
        <v>43</v>
      </c>
      <c r="D51" s="117"/>
      <c r="E51" s="117"/>
      <c r="G51" s="3"/>
    </row>
    <row r="52" spans="1:7" ht="14.25">
      <c r="A52" s="10"/>
      <c r="B52" s="106" t="s">
        <v>44</v>
      </c>
      <c r="C52" s="104" t="s">
        <v>45</v>
      </c>
      <c r="D52" s="105"/>
      <c r="E52" s="105"/>
      <c r="G52" s="3"/>
    </row>
    <row r="53" spans="1:7" ht="15.75">
      <c r="A53" s="10">
        <v>28</v>
      </c>
      <c r="B53" s="115"/>
      <c r="C53" s="19" t="s">
        <v>139</v>
      </c>
      <c r="D53" s="8" t="s">
        <v>24</v>
      </c>
      <c r="E53" s="17">
        <f>Obliczenia!H8</f>
        <v>92.38</v>
      </c>
      <c r="G53" s="3"/>
    </row>
    <row r="54" spans="1:7" ht="14.25">
      <c r="A54" s="10"/>
      <c r="B54" s="106" t="s">
        <v>46</v>
      </c>
      <c r="C54" s="104" t="s">
        <v>47</v>
      </c>
      <c r="D54" s="105"/>
      <c r="E54" s="105"/>
      <c r="G54" s="3"/>
    </row>
    <row r="55" spans="1:7" ht="25.5">
      <c r="A55" s="10">
        <v>29</v>
      </c>
      <c r="B55" s="107"/>
      <c r="C55" s="11" t="s">
        <v>48</v>
      </c>
      <c r="D55" s="8" t="s">
        <v>28</v>
      </c>
      <c r="E55" s="17">
        <f>Obliczenia!H6</f>
        <v>9</v>
      </c>
      <c r="G55" s="3"/>
    </row>
    <row r="56" spans="1:7" ht="38.25">
      <c r="A56" s="10">
        <v>30</v>
      </c>
      <c r="B56" s="107"/>
      <c r="C56" s="11" t="s">
        <v>146</v>
      </c>
      <c r="D56" s="8" t="s">
        <v>28</v>
      </c>
      <c r="E56" s="17">
        <v>2</v>
      </c>
      <c r="G56" s="3"/>
    </row>
    <row r="57" spans="1:7" ht="25.5">
      <c r="A57" s="10">
        <v>31</v>
      </c>
      <c r="B57" s="107"/>
      <c r="C57" s="11" t="s">
        <v>56</v>
      </c>
      <c r="D57" s="8" t="s">
        <v>28</v>
      </c>
      <c r="E57" s="17">
        <f>Obliczenia!H5</f>
        <v>17</v>
      </c>
      <c r="G57" s="3"/>
    </row>
    <row r="58" spans="1:7" ht="38.25">
      <c r="A58" s="10">
        <v>32</v>
      </c>
      <c r="B58" s="107"/>
      <c r="C58" s="11" t="s">
        <v>147</v>
      </c>
      <c r="D58" s="8" t="s">
        <v>28</v>
      </c>
      <c r="E58" s="17">
        <f>Obliczenia!H7</f>
        <v>2</v>
      </c>
      <c r="G58" s="3"/>
    </row>
    <row r="59" spans="1:7" ht="14.25">
      <c r="A59" s="53"/>
      <c r="B59" s="54" t="s">
        <v>79</v>
      </c>
      <c r="C59" s="130" t="s">
        <v>80</v>
      </c>
      <c r="D59" s="131"/>
      <c r="E59" s="131"/>
      <c r="G59" s="3"/>
    </row>
    <row r="60" spans="1:7" ht="14.25">
      <c r="A60" s="15"/>
      <c r="B60" s="52" t="s">
        <v>81</v>
      </c>
      <c r="C60" s="104" t="s">
        <v>82</v>
      </c>
      <c r="D60" s="105"/>
      <c r="E60" s="105"/>
      <c r="G60" s="3"/>
    </row>
    <row r="61" spans="1:7" ht="38.25">
      <c r="A61" s="10">
        <v>33</v>
      </c>
      <c r="B61" s="9"/>
      <c r="C61" s="11" t="s">
        <v>88</v>
      </c>
      <c r="D61" s="8" t="s">
        <v>19</v>
      </c>
      <c r="E61" s="13">
        <f>Obliczenia!B4</f>
        <v>1433</v>
      </c>
      <c r="G61" s="3"/>
    </row>
    <row r="62" spans="1:7" ht="38.25">
      <c r="A62" s="10">
        <v>34</v>
      </c>
      <c r="B62" s="9"/>
      <c r="C62" s="11" t="s">
        <v>89</v>
      </c>
      <c r="D62" s="8" t="s">
        <v>19</v>
      </c>
      <c r="E62" s="13">
        <f>Obliczenia!B5</f>
        <v>498</v>
      </c>
      <c r="G62" s="3"/>
    </row>
    <row r="63" spans="1:7" ht="14.25">
      <c r="A63" s="15"/>
      <c r="B63" s="52" t="s">
        <v>83</v>
      </c>
      <c r="C63" s="104" t="s">
        <v>84</v>
      </c>
      <c r="D63" s="105"/>
      <c r="E63" s="105"/>
      <c r="G63" s="3"/>
    </row>
    <row r="64" spans="1:7" ht="38.25">
      <c r="A64" s="10">
        <v>35</v>
      </c>
      <c r="B64" s="9"/>
      <c r="C64" s="11" t="s">
        <v>90</v>
      </c>
      <c r="D64" s="8" t="s">
        <v>19</v>
      </c>
      <c r="E64" s="17">
        <f>Obliczenia!B6</f>
        <v>2015.35</v>
      </c>
      <c r="G64" s="3"/>
    </row>
    <row r="65" spans="1:7" ht="14.25">
      <c r="A65" s="14"/>
      <c r="B65" s="59" t="s">
        <v>93</v>
      </c>
      <c r="C65" s="127" t="s">
        <v>94</v>
      </c>
      <c r="D65" s="128"/>
      <c r="E65" s="129"/>
      <c r="G65" s="3"/>
    </row>
    <row r="66" spans="1:7" ht="45" customHeight="1">
      <c r="A66" s="10">
        <v>36</v>
      </c>
      <c r="B66" s="9"/>
      <c r="C66" s="11" t="s">
        <v>143</v>
      </c>
      <c r="D66" s="8" t="s">
        <v>19</v>
      </c>
      <c r="E66" s="13">
        <f>Obliczenia!B8</f>
        <v>1336</v>
      </c>
      <c r="G66" s="3"/>
    </row>
    <row r="67" spans="1:7" ht="14.1" customHeight="1">
      <c r="A67" s="40"/>
      <c r="B67" s="34" t="s">
        <v>29</v>
      </c>
      <c r="C67" s="116" t="s">
        <v>30</v>
      </c>
      <c r="D67" s="117"/>
      <c r="E67" s="117"/>
    </row>
    <row r="68" spans="1:7" ht="14.25">
      <c r="A68" s="15"/>
      <c r="B68" s="106" t="s">
        <v>31</v>
      </c>
      <c r="C68" s="104" t="s">
        <v>32</v>
      </c>
      <c r="D68" s="105"/>
      <c r="E68" s="105"/>
    </row>
    <row r="69" spans="1:7" ht="38.25">
      <c r="A69" s="10">
        <v>37</v>
      </c>
      <c r="B69" s="107"/>
      <c r="C69" s="11" t="s">
        <v>85</v>
      </c>
      <c r="D69" s="8" t="s">
        <v>24</v>
      </c>
      <c r="E69" s="13">
        <f>Obliczenia!E11</f>
        <v>1834</v>
      </c>
    </row>
    <row r="70" spans="1:7" ht="15.75">
      <c r="A70" s="10">
        <v>38</v>
      </c>
      <c r="B70" s="115"/>
      <c r="C70" s="11" t="s">
        <v>86</v>
      </c>
      <c r="D70" s="8" t="s">
        <v>24</v>
      </c>
      <c r="E70" s="13">
        <f>Obliczenia!E11</f>
        <v>1834</v>
      </c>
    </row>
    <row r="71" spans="1:7" ht="14.25">
      <c r="A71" s="53"/>
      <c r="B71" s="54" t="s">
        <v>100</v>
      </c>
      <c r="C71" s="130" t="s">
        <v>101</v>
      </c>
      <c r="D71" s="131"/>
      <c r="E71" s="131"/>
    </row>
    <row r="72" spans="1:7" ht="14.1" customHeight="1">
      <c r="A72" s="15"/>
      <c r="B72" s="60" t="s">
        <v>103</v>
      </c>
      <c r="C72" s="104" t="s">
        <v>87</v>
      </c>
      <c r="D72" s="105"/>
      <c r="E72" s="105"/>
    </row>
    <row r="73" spans="1:7" ht="27.75">
      <c r="A73" s="10">
        <v>39</v>
      </c>
      <c r="B73" s="9"/>
      <c r="C73" s="11" t="s">
        <v>104</v>
      </c>
      <c r="D73" s="8" t="s">
        <v>19</v>
      </c>
      <c r="E73" s="13">
        <f>Obliczenia!B7</f>
        <v>386</v>
      </c>
    </row>
  </sheetData>
  <mergeCells count="49">
    <mergeCell ref="C71:E71"/>
    <mergeCell ref="C46:E46"/>
    <mergeCell ref="C18:E18"/>
    <mergeCell ref="C35:E35"/>
    <mergeCell ref="C28:E28"/>
    <mergeCell ref="C30:E30"/>
    <mergeCell ref="B68:B70"/>
    <mergeCell ref="B52:B53"/>
    <mergeCell ref="C52:E52"/>
    <mergeCell ref="C68:E68"/>
    <mergeCell ref="C59:E59"/>
    <mergeCell ref="C60:E60"/>
    <mergeCell ref="C63:E63"/>
    <mergeCell ref="B47:B48"/>
    <mergeCell ref="C47:E47"/>
    <mergeCell ref="C65:E65"/>
    <mergeCell ref="B54:B58"/>
    <mergeCell ref="B49:B50"/>
    <mergeCell ref="B33:B34"/>
    <mergeCell ref="B22:B24"/>
    <mergeCell ref="B25:B27"/>
    <mergeCell ref="B28:B29"/>
    <mergeCell ref="B19:B21"/>
    <mergeCell ref="A1:E2"/>
    <mergeCell ref="C72:E72"/>
    <mergeCell ref="C44:E44"/>
    <mergeCell ref="C19:E19"/>
    <mergeCell ref="C22:E22"/>
    <mergeCell ref="C51:E51"/>
    <mergeCell ref="C31:E31"/>
    <mergeCell ref="C33:E33"/>
    <mergeCell ref="C37:E37"/>
    <mergeCell ref="C54:E54"/>
    <mergeCell ref="C67:E67"/>
    <mergeCell ref="C25:E25"/>
    <mergeCell ref="C49:E49"/>
    <mergeCell ref="B35:B36"/>
    <mergeCell ref="B12:B17"/>
    <mergeCell ref="B31:B32"/>
    <mergeCell ref="C12:E12"/>
    <mergeCell ref="B10:B11"/>
    <mergeCell ref="A3:A4"/>
    <mergeCell ref="B3:B4"/>
    <mergeCell ref="C3:C4"/>
    <mergeCell ref="D3:E3"/>
    <mergeCell ref="B7:B9"/>
    <mergeCell ref="C6:E6"/>
    <mergeCell ref="C7:E7"/>
    <mergeCell ref="C10:E10"/>
  </mergeCells>
  <printOptions horizontalCentered="1"/>
  <pageMargins left="0.79545454545454541" right="0.71969696969696972" top="0.59055118110236227" bottom="0.59055118110236227" header="0.19685039370078741" footer="0.19685039370078741"/>
  <pageSetup paperSize="9" orientation="portrait" r:id="rId1"/>
  <headerFooter>
    <oddHeader>&amp;C&amp;"Czcionka tekstu podstawowego,Pogrubiony"PRZEDMIAR ROBÓT
&amp;"Czcionka tekstu podstawowego,Standardowy"&amp;9branża drogowa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I133"/>
  <sheetViews>
    <sheetView tabSelected="1" view="pageLayout" topLeftCell="A64" zoomScale="110" zoomScaleNormal="100" zoomScalePageLayoutView="110" workbookViewId="0">
      <selection activeCell="J4" sqref="J4"/>
    </sheetView>
  </sheetViews>
  <sheetFormatPr defaultColWidth="8.75" defaultRowHeight="14.1" customHeight="1"/>
  <cols>
    <col min="1" max="1" width="3.125" style="2" customWidth="1"/>
    <col min="2" max="2" width="10.125" style="31" bestFit="1" customWidth="1"/>
    <col min="3" max="3" width="37.625" style="7" customWidth="1"/>
    <col min="4" max="4" width="5.25" style="1" customWidth="1"/>
    <col min="5" max="5" width="7.625" style="5" customWidth="1"/>
    <col min="6" max="6" width="9" style="1" customWidth="1"/>
    <col min="7" max="7" width="11" style="30" customWidth="1"/>
    <col min="8" max="8" width="10.25" style="7" bestFit="1" customWidth="1"/>
    <col min="9" max="9" width="10.5" style="7" bestFit="1" customWidth="1"/>
    <col min="10" max="10" width="8.75" style="7"/>
    <col min="11" max="11" width="9" style="7" customWidth="1"/>
    <col min="12" max="16384" width="8.75" style="7"/>
  </cols>
  <sheetData>
    <row r="1" spans="1:7" ht="14.1" customHeight="1">
      <c r="A1" s="119" t="s">
        <v>149</v>
      </c>
      <c r="B1" s="120"/>
      <c r="C1" s="120"/>
      <c r="D1" s="120"/>
      <c r="E1" s="120"/>
      <c r="F1" s="120"/>
      <c r="G1" s="121"/>
    </row>
    <row r="2" spans="1:7" ht="15" thickBot="1">
      <c r="A2" s="142"/>
      <c r="B2" s="123"/>
      <c r="C2" s="123"/>
      <c r="D2" s="123"/>
      <c r="E2" s="123"/>
      <c r="F2" s="123"/>
      <c r="G2" s="124"/>
    </row>
    <row r="3" spans="1:7" ht="14.1" customHeight="1">
      <c r="A3" s="109" t="s">
        <v>0</v>
      </c>
      <c r="B3" s="143" t="s">
        <v>39</v>
      </c>
      <c r="C3" s="112" t="s">
        <v>1</v>
      </c>
      <c r="D3" s="144" t="s">
        <v>2</v>
      </c>
      <c r="E3" s="145"/>
      <c r="F3" s="146" t="s">
        <v>35</v>
      </c>
      <c r="G3" s="146" t="s">
        <v>36</v>
      </c>
    </row>
    <row r="4" spans="1:7" ht="37.5" customHeight="1">
      <c r="A4" s="109"/>
      <c r="B4" s="112"/>
      <c r="C4" s="113"/>
      <c r="D4" s="35" t="s">
        <v>3</v>
      </c>
      <c r="E4" s="62" t="s">
        <v>4</v>
      </c>
      <c r="F4" s="146"/>
      <c r="G4" s="146"/>
    </row>
    <row r="5" spans="1:7" ht="13.9" customHeight="1">
      <c r="A5" s="61">
        <v>1</v>
      </c>
      <c r="B5" s="38">
        <v>2</v>
      </c>
      <c r="C5" s="39">
        <v>3</v>
      </c>
      <c r="D5" s="39">
        <v>4</v>
      </c>
      <c r="E5" s="39">
        <v>5</v>
      </c>
      <c r="F5" s="46">
        <v>6</v>
      </c>
      <c r="G5" s="45">
        <v>7</v>
      </c>
    </row>
    <row r="6" spans="1:7" s="4" customFormat="1" ht="14.1" customHeight="1">
      <c r="A6" s="33"/>
      <c r="B6" s="34" t="s">
        <v>5</v>
      </c>
      <c r="C6" s="116" t="s">
        <v>6</v>
      </c>
      <c r="D6" s="117"/>
      <c r="E6" s="117"/>
      <c r="F6" s="117"/>
      <c r="G6" s="117"/>
    </row>
    <row r="7" spans="1:7" ht="25.5" customHeight="1">
      <c r="A7" s="10"/>
      <c r="B7" s="106" t="s">
        <v>7</v>
      </c>
      <c r="C7" s="104" t="s">
        <v>8</v>
      </c>
      <c r="D7" s="118"/>
      <c r="E7" s="118"/>
      <c r="F7" s="118"/>
      <c r="G7" s="118"/>
    </row>
    <row r="8" spans="1:7" ht="14.1" customHeight="1">
      <c r="A8" s="10">
        <v>1</v>
      </c>
      <c r="B8" s="107"/>
      <c r="C8" s="11" t="s">
        <v>25</v>
      </c>
      <c r="D8" s="8" t="s">
        <v>9</v>
      </c>
      <c r="E8" s="13">
        <f>Obliczenia!B3*0.001</f>
        <v>0.70799999999999996</v>
      </c>
      <c r="F8" s="8"/>
      <c r="G8" s="27"/>
    </row>
    <row r="9" spans="1:7" ht="14.1" customHeight="1">
      <c r="A9" s="10">
        <v>2</v>
      </c>
      <c r="B9" s="115"/>
      <c r="C9" s="11" t="s">
        <v>26</v>
      </c>
      <c r="D9" s="8" t="s">
        <v>9</v>
      </c>
      <c r="E9" s="13">
        <f>Obliczenia!B3*0.001</f>
        <v>0.70799999999999996</v>
      </c>
      <c r="F9" s="8"/>
      <c r="G9" s="27"/>
    </row>
    <row r="10" spans="1:7" ht="14.1" customHeight="1">
      <c r="A10" s="15"/>
      <c r="B10" s="106" t="s">
        <v>10</v>
      </c>
      <c r="C10" s="104" t="s">
        <v>11</v>
      </c>
      <c r="D10" s="105"/>
      <c r="E10" s="105"/>
      <c r="F10" s="105"/>
      <c r="G10" s="105"/>
    </row>
    <row r="11" spans="1:7" ht="51">
      <c r="A11" s="10">
        <v>3</v>
      </c>
      <c r="B11" s="107"/>
      <c r="C11" s="11" t="s">
        <v>117</v>
      </c>
      <c r="D11" s="8" t="s">
        <v>24</v>
      </c>
      <c r="E11" s="13">
        <f>Obliczenia!E4</f>
        <v>2199</v>
      </c>
      <c r="F11" s="8"/>
      <c r="G11" s="27"/>
    </row>
    <row r="12" spans="1:7" ht="14.25">
      <c r="A12" s="10"/>
      <c r="B12" s="106" t="s">
        <v>70</v>
      </c>
      <c r="C12" s="104" t="s">
        <v>71</v>
      </c>
      <c r="D12" s="105"/>
      <c r="E12" s="105"/>
      <c r="F12" s="105"/>
      <c r="G12" s="105"/>
    </row>
    <row r="13" spans="1:7" ht="38.25">
      <c r="A13" s="10">
        <v>4</v>
      </c>
      <c r="B13" s="107"/>
      <c r="C13" s="11" t="s">
        <v>96</v>
      </c>
      <c r="D13" s="8" t="s">
        <v>24</v>
      </c>
      <c r="E13" s="13">
        <f>Obliczenia!K5+Obliczenia!K11</f>
        <v>2170</v>
      </c>
      <c r="F13" s="8"/>
      <c r="G13" s="27"/>
    </row>
    <row r="14" spans="1:7" ht="38.25">
      <c r="A14" s="10">
        <v>5</v>
      </c>
      <c r="B14" s="107"/>
      <c r="C14" s="11" t="s">
        <v>118</v>
      </c>
      <c r="D14" s="8" t="s">
        <v>24</v>
      </c>
      <c r="E14" s="13">
        <f>Obliczenia!K4</f>
        <v>3540</v>
      </c>
      <c r="F14" s="8"/>
      <c r="G14" s="27"/>
    </row>
    <row r="15" spans="1:7" ht="25.5">
      <c r="A15" s="10">
        <v>6</v>
      </c>
      <c r="B15" s="107"/>
      <c r="C15" s="11" t="s">
        <v>72</v>
      </c>
      <c r="D15" s="8" t="s">
        <v>24</v>
      </c>
      <c r="E15" s="13">
        <f>Obliczenia!K6</f>
        <v>57</v>
      </c>
      <c r="F15" s="8"/>
      <c r="G15" s="27"/>
    </row>
    <row r="16" spans="1:7" ht="25.5">
      <c r="A16" s="10">
        <v>7</v>
      </c>
      <c r="B16" s="107"/>
      <c r="C16" s="11" t="s">
        <v>119</v>
      </c>
      <c r="D16" s="8" t="s">
        <v>28</v>
      </c>
      <c r="E16" s="13">
        <f>Obliczenia!K7</f>
        <v>2</v>
      </c>
      <c r="F16" s="8"/>
      <c r="G16" s="27"/>
    </row>
    <row r="17" spans="1:7" ht="25.5">
      <c r="A17" s="10">
        <v>8</v>
      </c>
      <c r="B17" s="115"/>
      <c r="C17" s="11" t="s">
        <v>120</v>
      </c>
      <c r="D17" s="8" t="s">
        <v>19</v>
      </c>
      <c r="E17" s="13">
        <f>Obliczenia!K9</f>
        <v>1416</v>
      </c>
      <c r="F17" s="8"/>
      <c r="G17" s="27"/>
    </row>
    <row r="18" spans="1:7" ht="14.1" customHeight="1">
      <c r="A18" s="41"/>
      <c r="B18" s="34" t="s">
        <v>12</v>
      </c>
      <c r="C18" s="132" t="s">
        <v>13</v>
      </c>
      <c r="D18" s="117"/>
      <c r="E18" s="117"/>
      <c r="F18" s="117"/>
      <c r="G18" s="117"/>
    </row>
    <row r="19" spans="1:7" ht="14.1" customHeight="1">
      <c r="A19" s="15"/>
      <c r="B19" s="106" t="s">
        <v>14</v>
      </c>
      <c r="C19" s="125" t="s">
        <v>15</v>
      </c>
      <c r="D19" s="105"/>
      <c r="E19" s="105"/>
      <c r="F19" s="105"/>
      <c r="G19" s="105"/>
    </row>
    <row r="20" spans="1:7" ht="25.5">
      <c r="A20" s="10">
        <v>9</v>
      </c>
      <c r="B20" s="107"/>
      <c r="C20" s="18" t="s">
        <v>144</v>
      </c>
      <c r="D20" s="8" t="s">
        <v>24</v>
      </c>
      <c r="E20" s="13">
        <f>Obliczenia!E12+Obliczenia!E13</f>
        <v>3098</v>
      </c>
      <c r="F20" s="8"/>
      <c r="G20" s="27"/>
    </row>
    <row r="21" spans="1:7" ht="25.5">
      <c r="A21" s="10">
        <v>10</v>
      </c>
      <c r="B21" s="115"/>
      <c r="C21" s="18" t="s">
        <v>145</v>
      </c>
      <c r="D21" s="8" t="s">
        <v>24</v>
      </c>
      <c r="E21" s="13">
        <f>Obliczenia!E14+Obliczenia!E15</f>
        <v>1188</v>
      </c>
      <c r="F21" s="8"/>
      <c r="G21" s="27"/>
    </row>
    <row r="22" spans="1:7" ht="25.5">
      <c r="A22" s="10">
        <v>11</v>
      </c>
      <c r="B22" s="89"/>
      <c r="C22" s="18" t="s">
        <v>191</v>
      </c>
      <c r="D22" s="8" t="s">
        <v>24</v>
      </c>
      <c r="E22" s="13">
        <v>107</v>
      </c>
      <c r="F22" s="8"/>
      <c r="G22" s="27"/>
    </row>
    <row r="23" spans="1:7" ht="14.1" customHeight="1">
      <c r="A23" s="10"/>
      <c r="B23" s="106" t="s">
        <v>54</v>
      </c>
      <c r="C23" s="126" t="s">
        <v>192</v>
      </c>
      <c r="D23" s="105"/>
      <c r="E23" s="105"/>
      <c r="F23" s="105"/>
      <c r="G23" s="105"/>
    </row>
    <row r="24" spans="1:7" ht="38.25">
      <c r="A24" s="10">
        <v>12</v>
      </c>
      <c r="B24" s="107"/>
      <c r="C24" s="18" t="s">
        <v>193</v>
      </c>
      <c r="D24" s="8" t="s">
        <v>24</v>
      </c>
      <c r="E24" s="16">
        <f>Obliczenia!E8</f>
        <v>1740</v>
      </c>
      <c r="F24" s="8"/>
      <c r="G24" s="28"/>
    </row>
    <row r="25" spans="1:7" ht="38.25">
      <c r="A25" s="10">
        <v>13</v>
      </c>
      <c r="B25" s="107"/>
      <c r="C25" s="18" t="s">
        <v>194</v>
      </c>
      <c r="D25" s="8" t="s">
        <v>24</v>
      </c>
      <c r="E25" s="16">
        <v>60</v>
      </c>
      <c r="F25" s="8"/>
      <c r="G25" s="28"/>
    </row>
    <row r="26" spans="1:7" ht="25.5">
      <c r="A26" s="10">
        <v>14</v>
      </c>
      <c r="B26" s="107"/>
      <c r="C26" s="18" t="s">
        <v>195</v>
      </c>
      <c r="D26" s="8" t="s">
        <v>24</v>
      </c>
      <c r="E26" s="16">
        <v>107</v>
      </c>
      <c r="F26" s="8"/>
      <c r="G26" s="28"/>
    </row>
    <row r="27" spans="1:7" ht="14.25">
      <c r="A27" s="10"/>
      <c r="B27" s="106" t="s">
        <v>22</v>
      </c>
      <c r="C27" s="126" t="s">
        <v>23</v>
      </c>
      <c r="D27" s="105"/>
      <c r="E27" s="105"/>
      <c r="F27" s="105"/>
      <c r="G27" s="105"/>
    </row>
    <row r="28" spans="1:7" ht="38.25">
      <c r="A28" s="10">
        <v>15</v>
      </c>
      <c r="B28" s="107"/>
      <c r="C28" s="19" t="s">
        <v>123</v>
      </c>
      <c r="D28" s="8" t="s">
        <v>24</v>
      </c>
      <c r="E28" s="13">
        <f>Obliczenia!E12+Obliczenia!E13</f>
        <v>3098</v>
      </c>
      <c r="F28" s="8"/>
      <c r="G28" s="27"/>
    </row>
    <row r="29" spans="1:7" ht="38.25">
      <c r="A29" s="10">
        <v>16</v>
      </c>
      <c r="B29" s="115"/>
      <c r="C29" s="19" t="s">
        <v>124</v>
      </c>
      <c r="D29" s="8" t="s">
        <v>24</v>
      </c>
      <c r="E29" s="13">
        <f>Obliczenia!E14+Obliczenia!E15</f>
        <v>1188</v>
      </c>
      <c r="F29" s="8"/>
      <c r="G29" s="27"/>
    </row>
    <row r="30" spans="1:7" ht="14.25">
      <c r="A30" s="10"/>
      <c r="B30" s="141" t="s">
        <v>91</v>
      </c>
      <c r="C30" s="126" t="s">
        <v>92</v>
      </c>
      <c r="D30" s="105"/>
      <c r="E30" s="105"/>
      <c r="F30" s="105"/>
      <c r="G30" s="105"/>
    </row>
    <row r="31" spans="1:7" ht="51">
      <c r="A31" s="10">
        <v>17</v>
      </c>
      <c r="B31" s="141"/>
      <c r="C31" s="18" t="s">
        <v>127</v>
      </c>
      <c r="D31" s="8" t="s">
        <v>24</v>
      </c>
      <c r="E31" s="16">
        <f>Obliczenia!E7</f>
        <v>2175</v>
      </c>
      <c r="F31" s="8"/>
      <c r="G31" s="28"/>
    </row>
    <row r="32" spans="1:7" ht="14.1" customHeight="1">
      <c r="A32" s="44"/>
      <c r="B32" s="34" t="s">
        <v>16</v>
      </c>
      <c r="C32" s="133" t="s">
        <v>17</v>
      </c>
      <c r="D32" s="117"/>
      <c r="E32" s="117"/>
      <c r="F32" s="117"/>
      <c r="G32" s="117"/>
    </row>
    <row r="33" spans="1:7" ht="14.25">
      <c r="A33" s="10"/>
      <c r="B33" s="106" t="s">
        <v>18</v>
      </c>
      <c r="C33" s="125" t="s">
        <v>40</v>
      </c>
      <c r="D33" s="105"/>
      <c r="E33" s="105"/>
      <c r="F33" s="105"/>
      <c r="G33" s="105"/>
    </row>
    <row r="34" spans="1:7" ht="38.25">
      <c r="A34" s="10">
        <v>18</v>
      </c>
      <c r="B34" s="107"/>
      <c r="C34" s="48" t="s">
        <v>126</v>
      </c>
      <c r="D34" s="8" t="s">
        <v>24</v>
      </c>
      <c r="E34" s="13">
        <f>Obliczenia!E5</f>
        <v>5164</v>
      </c>
      <c r="F34" s="8"/>
      <c r="G34" s="27"/>
    </row>
    <row r="35" spans="1:7" ht="14.25">
      <c r="A35" s="10"/>
      <c r="B35" s="106" t="s">
        <v>34</v>
      </c>
      <c r="C35" s="125" t="s">
        <v>41</v>
      </c>
      <c r="D35" s="105"/>
      <c r="E35" s="105"/>
      <c r="F35" s="105"/>
      <c r="G35" s="105"/>
    </row>
    <row r="36" spans="1:7" ht="41.25">
      <c r="A36" s="10">
        <v>19</v>
      </c>
      <c r="B36" s="107"/>
      <c r="C36" s="48" t="s">
        <v>125</v>
      </c>
      <c r="D36" s="8" t="s">
        <v>24</v>
      </c>
      <c r="E36" s="13">
        <f>Obliczenia!E6</f>
        <v>5164</v>
      </c>
      <c r="F36" s="8"/>
      <c r="G36" s="27"/>
    </row>
    <row r="37" spans="1:7" ht="14.25">
      <c r="A37" s="10"/>
      <c r="B37" s="106" t="s">
        <v>58</v>
      </c>
      <c r="C37" s="125" t="s">
        <v>59</v>
      </c>
      <c r="D37" s="105"/>
      <c r="E37" s="105"/>
      <c r="F37" s="105"/>
      <c r="G37" s="105"/>
    </row>
    <row r="38" spans="1:7" ht="51">
      <c r="A38" s="10">
        <v>20</v>
      </c>
      <c r="B38" s="115"/>
      <c r="C38" s="19" t="s">
        <v>128</v>
      </c>
      <c r="D38" s="8" t="s">
        <v>24</v>
      </c>
      <c r="E38" s="13">
        <f>Obliczenia!K10</f>
        <v>420</v>
      </c>
      <c r="F38" s="8"/>
      <c r="G38" s="27"/>
    </row>
    <row r="39" spans="1:7" ht="14.25">
      <c r="A39" s="10"/>
      <c r="B39" s="63" t="s">
        <v>73</v>
      </c>
      <c r="C39" s="125" t="s">
        <v>74</v>
      </c>
      <c r="D39" s="105"/>
      <c r="E39" s="105"/>
      <c r="F39" s="105"/>
      <c r="G39" s="105"/>
    </row>
    <row r="40" spans="1:7" ht="51">
      <c r="A40" s="10">
        <v>21</v>
      </c>
      <c r="B40" s="9"/>
      <c r="C40" s="9" t="s">
        <v>140</v>
      </c>
      <c r="D40" s="8" t="s">
        <v>24</v>
      </c>
      <c r="E40" s="13">
        <f>Obliczenia!E13</f>
        <v>2596</v>
      </c>
      <c r="F40" s="8"/>
      <c r="G40" s="27"/>
    </row>
    <row r="41" spans="1:7" ht="63.75">
      <c r="A41" s="10">
        <v>22</v>
      </c>
      <c r="B41" s="9"/>
      <c r="C41" s="9" t="s">
        <v>129</v>
      </c>
      <c r="D41" s="8" t="s">
        <v>24</v>
      </c>
      <c r="E41" s="13">
        <f>Obliczenia!E10</f>
        <v>20</v>
      </c>
      <c r="F41" s="8"/>
      <c r="G41" s="27"/>
    </row>
    <row r="42" spans="1:7" ht="51">
      <c r="A42" s="10">
        <v>23</v>
      </c>
      <c r="B42" s="9"/>
      <c r="C42" s="9" t="s">
        <v>141</v>
      </c>
      <c r="D42" s="8" t="s">
        <v>24</v>
      </c>
      <c r="E42" s="13">
        <f>Obliczenia!E14</f>
        <v>1050</v>
      </c>
      <c r="F42" s="8"/>
      <c r="G42" s="27"/>
    </row>
    <row r="43" spans="1:7" ht="51">
      <c r="A43" s="10">
        <v>24</v>
      </c>
      <c r="B43" s="9"/>
      <c r="C43" s="9" t="s">
        <v>137</v>
      </c>
      <c r="D43" s="8" t="s">
        <v>24</v>
      </c>
      <c r="E43" s="13">
        <f>Obliczenia!E12</f>
        <v>502</v>
      </c>
      <c r="F43" s="8"/>
      <c r="G43" s="27"/>
    </row>
    <row r="44" spans="1:7" ht="51">
      <c r="A44" s="10">
        <v>25</v>
      </c>
      <c r="B44" s="9"/>
      <c r="C44" s="9" t="s">
        <v>138</v>
      </c>
      <c r="D44" s="8" t="s">
        <v>24</v>
      </c>
      <c r="E44" s="13">
        <f>Obliczenia!E15</f>
        <v>138</v>
      </c>
      <c r="F44" s="8"/>
      <c r="G44" s="27"/>
    </row>
    <row r="45" spans="1:7" ht="63.75">
      <c r="A45" s="10">
        <v>26</v>
      </c>
      <c r="B45" s="9"/>
      <c r="C45" s="9" t="s">
        <v>142</v>
      </c>
      <c r="D45" s="8" t="s">
        <v>24</v>
      </c>
      <c r="E45" s="13">
        <f>Obliczenia!E16</f>
        <v>60</v>
      </c>
      <c r="F45" s="8"/>
      <c r="G45" s="27"/>
    </row>
    <row r="46" spans="1:7" ht="14.25">
      <c r="A46" s="15"/>
      <c r="B46" s="63" t="s">
        <v>133</v>
      </c>
      <c r="C46" s="104" t="s">
        <v>134</v>
      </c>
      <c r="D46" s="105"/>
      <c r="E46" s="105"/>
      <c r="F46" s="105"/>
      <c r="G46" s="105"/>
    </row>
    <row r="47" spans="1:7" ht="76.5">
      <c r="A47" s="10">
        <v>27</v>
      </c>
      <c r="B47" s="9"/>
      <c r="C47" s="11" t="s">
        <v>136</v>
      </c>
      <c r="D47" s="8" t="s">
        <v>24</v>
      </c>
      <c r="E47" s="13">
        <f>Obliczenia!E17</f>
        <v>2610</v>
      </c>
      <c r="F47" s="8"/>
      <c r="G47" s="27"/>
    </row>
    <row r="48" spans="1:7" ht="14.25">
      <c r="A48" s="42"/>
      <c r="B48" s="49" t="s">
        <v>60</v>
      </c>
      <c r="C48" s="116" t="s">
        <v>61</v>
      </c>
      <c r="D48" s="117"/>
      <c r="E48" s="117"/>
      <c r="F48" s="117"/>
      <c r="G48" s="117"/>
    </row>
    <row r="49" spans="1:9" ht="14.25">
      <c r="A49" s="10"/>
      <c r="B49" s="106" t="s">
        <v>76</v>
      </c>
      <c r="C49" s="104" t="s">
        <v>77</v>
      </c>
      <c r="D49" s="105"/>
      <c r="E49" s="105"/>
      <c r="F49" s="105"/>
      <c r="G49" s="105"/>
    </row>
    <row r="50" spans="1:9" ht="25.5">
      <c r="A50" s="10">
        <v>28</v>
      </c>
      <c r="B50" s="115"/>
      <c r="C50" s="19" t="s">
        <v>78</v>
      </c>
      <c r="D50" s="8" t="s">
        <v>24</v>
      </c>
      <c r="E50" s="17">
        <f>Obliczenia!E9</f>
        <v>42</v>
      </c>
      <c r="F50" s="8"/>
      <c r="G50" s="29"/>
    </row>
    <row r="51" spans="1:9" ht="14.25">
      <c r="A51" s="10"/>
      <c r="B51" s="106" t="s">
        <v>130</v>
      </c>
      <c r="C51" s="104" t="s">
        <v>131</v>
      </c>
      <c r="D51" s="105"/>
      <c r="E51" s="105"/>
      <c r="F51" s="105"/>
      <c r="G51" s="105"/>
    </row>
    <row r="52" spans="1:9" ht="14.25">
      <c r="A52" s="10">
        <v>29</v>
      </c>
      <c r="B52" s="115"/>
      <c r="C52" s="9" t="s">
        <v>132</v>
      </c>
      <c r="D52" s="65" t="s">
        <v>19</v>
      </c>
      <c r="E52" s="17">
        <f>Obliczenia!B9</f>
        <v>36</v>
      </c>
      <c r="F52" s="65"/>
      <c r="G52" s="29"/>
    </row>
    <row r="53" spans="1:9" ht="14.25">
      <c r="A53" s="42"/>
      <c r="B53" s="43" t="s">
        <v>42</v>
      </c>
      <c r="C53" s="116" t="s">
        <v>43</v>
      </c>
      <c r="D53" s="117"/>
      <c r="E53" s="117"/>
      <c r="F53" s="117"/>
      <c r="G53" s="117"/>
      <c r="I53" s="3"/>
    </row>
    <row r="54" spans="1:9" ht="14.25">
      <c r="A54" s="10"/>
      <c r="B54" s="106" t="s">
        <v>44</v>
      </c>
      <c r="C54" s="104" t="s">
        <v>45</v>
      </c>
      <c r="D54" s="105"/>
      <c r="E54" s="105"/>
      <c r="F54" s="105"/>
      <c r="G54" s="105"/>
      <c r="I54" s="3"/>
    </row>
    <row r="55" spans="1:9" ht="25.5">
      <c r="A55" s="10">
        <v>30</v>
      </c>
      <c r="B55" s="115"/>
      <c r="C55" s="19" t="s">
        <v>139</v>
      </c>
      <c r="D55" s="8" t="s">
        <v>24</v>
      </c>
      <c r="E55" s="17">
        <f>Obliczenia!H8</f>
        <v>92.38</v>
      </c>
      <c r="F55" s="8"/>
      <c r="G55" s="29"/>
      <c r="I55" s="3"/>
    </row>
    <row r="56" spans="1:9" ht="21" customHeight="1">
      <c r="A56" s="10"/>
      <c r="B56" s="106" t="s">
        <v>46</v>
      </c>
      <c r="C56" s="104" t="s">
        <v>47</v>
      </c>
      <c r="D56" s="105"/>
      <c r="E56" s="105"/>
      <c r="F56" s="105"/>
      <c r="G56" s="105"/>
      <c r="I56" s="3"/>
    </row>
    <row r="57" spans="1:9" ht="38.25">
      <c r="A57" s="10">
        <v>31</v>
      </c>
      <c r="B57" s="107"/>
      <c r="C57" s="11" t="s">
        <v>48</v>
      </c>
      <c r="D57" s="8" t="s">
        <v>28</v>
      </c>
      <c r="E57" s="17">
        <f>Obliczenia!H6</f>
        <v>9</v>
      </c>
      <c r="F57" s="8"/>
      <c r="G57" s="29"/>
      <c r="I57" s="3"/>
    </row>
    <row r="58" spans="1:9" ht="38.25">
      <c r="A58" s="10">
        <v>32</v>
      </c>
      <c r="B58" s="107"/>
      <c r="C58" s="11" t="s">
        <v>146</v>
      </c>
      <c r="D58" s="8" t="s">
        <v>28</v>
      </c>
      <c r="E58" s="17">
        <v>2</v>
      </c>
      <c r="F58" s="93"/>
      <c r="G58" s="29"/>
      <c r="I58" s="3"/>
    </row>
    <row r="59" spans="1:9" ht="25.5">
      <c r="A59" s="10">
        <v>33</v>
      </c>
      <c r="B59" s="107"/>
      <c r="C59" s="11" t="s">
        <v>56</v>
      </c>
      <c r="D59" s="8" t="s">
        <v>28</v>
      </c>
      <c r="E59" s="17">
        <f>Obliczenia!H5</f>
        <v>17</v>
      </c>
      <c r="F59" s="8"/>
      <c r="G59" s="29"/>
      <c r="I59" s="3"/>
    </row>
    <row r="60" spans="1:9" ht="38.25">
      <c r="A60" s="10">
        <v>34</v>
      </c>
      <c r="B60" s="107"/>
      <c r="C60" s="11" t="s">
        <v>147</v>
      </c>
      <c r="D60" s="8" t="s">
        <v>28</v>
      </c>
      <c r="E60" s="17">
        <f>Obliczenia!H7</f>
        <v>2</v>
      </c>
      <c r="F60" s="93"/>
      <c r="G60" s="29"/>
      <c r="I60" s="3"/>
    </row>
    <row r="61" spans="1:9" ht="14.25">
      <c r="A61" s="53"/>
      <c r="B61" s="54" t="s">
        <v>79</v>
      </c>
      <c r="C61" s="130" t="s">
        <v>80</v>
      </c>
      <c r="D61" s="131"/>
      <c r="E61" s="131"/>
      <c r="F61" s="131"/>
      <c r="G61" s="131"/>
      <c r="I61" s="3"/>
    </row>
    <row r="62" spans="1:9" ht="14.25">
      <c r="A62" s="15"/>
      <c r="B62" s="63" t="s">
        <v>81</v>
      </c>
      <c r="C62" s="104" t="s">
        <v>82</v>
      </c>
      <c r="D62" s="105"/>
      <c r="E62" s="105"/>
      <c r="F62" s="105"/>
      <c r="G62" s="105"/>
      <c r="I62" s="3"/>
    </row>
    <row r="63" spans="1:9" ht="38.25">
      <c r="A63" s="10">
        <v>35</v>
      </c>
      <c r="B63" s="9"/>
      <c r="C63" s="11" t="s">
        <v>88</v>
      </c>
      <c r="D63" s="8" t="s">
        <v>19</v>
      </c>
      <c r="E63" s="13">
        <f>Obliczenia!B4</f>
        <v>1433</v>
      </c>
      <c r="F63" s="8"/>
      <c r="G63" s="27"/>
      <c r="I63" s="3"/>
    </row>
    <row r="64" spans="1:9" ht="38.25">
      <c r="A64" s="10">
        <v>36</v>
      </c>
      <c r="B64" s="9"/>
      <c r="C64" s="11" t="s">
        <v>89</v>
      </c>
      <c r="D64" s="8" t="s">
        <v>19</v>
      </c>
      <c r="E64" s="13">
        <f>Obliczenia!B5</f>
        <v>498</v>
      </c>
      <c r="F64" s="8"/>
      <c r="G64" s="27"/>
      <c r="I64" s="3"/>
    </row>
    <row r="65" spans="1:9" ht="14.25">
      <c r="A65" s="15"/>
      <c r="B65" s="63" t="s">
        <v>83</v>
      </c>
      <c r="C65" s="104" t="s">
        <v>84</v>
      </c>
      <c r="D65" s="105"/>
      <c r="E65" s="105"/>
      <c r="F65" s="105"/>
      <c r="G65" s="105"/>
      <c r="I65" s="3"/>
    </row>
    <row r="66" spans="1:9" ht="38.25">
      <c r="A66" s="10">
        <v>37</v>
      </c>
      <c r="B66" s="9"/>
      <c r="C66" s="11" t="s">
        <v>90</v>
      </c>
      <c r="D66" s="8" t="s">
        <v>19</v>
      </c>
      <c r="E66" s="17">
        <f>Obliczenia!B6</f>
        <v>2015.35</v>
      </c>
      <c r="F66" s="8"/>
      <c r="G66" s="29"/>
      <c r="I66" s="3"/>
    </row>
    <row r="67" spans="1:9" ht="14.25">
      <c r="A67" s="14"/>
      <c r="B67" s="63" t="s">
        <v>93</v>
      </c>
      <c r="C67" s="127" t="s">
        <v>94</v>
      </c>
      <c r="D67" s="128"/>
      <c r="E67" s="128"/>
      <c r="F67" s="128"/>
      <c r="G67" s="129"/>
      <c r="I67" s="3"/>
    </row>
    <row r="68" spans="1:9" ht="63.75">
      <c r="A68" s="10">
        <v>38</v>
      </c>
      <c r="B68" s="9"/>
      <c r="C68" s="11" t="s">
        <v>143</v>
      </c>
      <c r="D68" s="8" t="s">
        <v>19</v>
      </c>
      <c r="E68" s="13">
        <f>Obliczenia!B8</f>
        <v>1336</v>
      </c>
      <c r="F68" s="8"/>
      <c r="G68" s="27"/>
      <c r="I68" s="3"/>
    </row>
    <row r="69" spans="1:9" ht="14.1" customHeight="1">
      <c r="A69" s="40"/>
      <c r="B69" s="34" t="s">
        <v>29</v>
      </c>
      <c r="C69" s="116" t="s">
        <v>30</v>
      </c>
      <c r="D69" s="117"/>
      <c r="E69" s="117"/>
      <c r="F69" s="117"/>
      <c r="G69" s="117"/>
    </row>
    <row r="70" spans="1:9" ht="14.25">
      <c r="A70" s="15"/>
      <c r="B70" s="106" t="s">
        <v>31</v>
      </c>
      <c r="C70" s="104" t="s">
        <v>32</v>
      </c>
      <c r="D70" s="105"/>
      <c r="E70" s="105"/>
      <c r="F70" s="105"/>
      <c r="G70" s="105"/>
    </row>
    <row r="71" spans="1:9" ht="44.25" customHeight="1">
      <c r="A71" s="10">
        <v>39</v>
      </c>
      <c r="B71" s="107"/>
      <c r="C71" s="11" t="s">
        <v>85</v>
      </c>
      <c r="D71" s="8" t="s">
        <v>24</v>
      </c>
      <c r="E71" s="13">
        <f>Obliczenia!E11</f>
        <v>1834</v>
      </c>
      <c r="F71" s="8"/>
      <c r="G71" s="27"/>
    </row>
    <row r="72" spans="1:9" ht="25.5">
      <c r="A72" s="10">
        <v>40</v>
      </c>
      <c r="B72" s="115"/>
      <c r="C72" s="11" t="s">
        <v>86</v>
      </c>
      <c r="D72" s="8" t="s">
        <v>24</v>
      </c>
      <c r="E72" s="13">
        <f>Obliczenia!E11</f>
        <v>1834</v>
      </c>
      <c r="F72" s="8"/>
      <c r="G72" s="27"/>
    </row>
    <row r="73" spans="1:9" ht="14.25">
      <c r="A73" s="53"/>
      <c r="B73" s="54" t="s">
        <v>100</v>
      </c>
      <c r="C73" s="130" t="s">
        <v>101</v>
      </c>
      <c r="D73" s="131"/>
      <c r="E73" s="131"/>
      <c r="F73" s="131"/>
      <c r="G73" s="131"/>
    </row>
    <row r="74" spans="1:9" ht="14.1" customHeight="1">
      <c r="A74" s="15"/>
      <c r="B74" s="60" t="s">
        <v>103</v>
      </c>
      <c r="C74" s="104" t="s">
        <v>87</v>
      </c>
      <c r="D74" s="105"/>
      <c r="E74" s="105"/>
      <c r="F74" s="105"/>
      <c r="G74" s="105"/>
    </row>
    <row r="75" spans="1:9" ht="40.5">
      <c r="A75" s="10">
        <v>41</v>
      </c>
      <c r="B75" s="9"/>
      <c r="C75" s="11" t="s">
        <v>104</v>
      </c>
      <c r="D75" s="8" t="s">
        <v>19</v>
      </c>
      <c r="E75" s="13">
        <f>Obliczenia!B7</f>
        <v>386</v>
      </c>
      <c r="F75" s="8"/>
      <c r="G75" s="27"/>
    </row>
    <row r="77" spans="1:9" ht="14.1" customHeight="1">
      <c r="A77" s="134" t="s">
        <v>37</v>
      </c>
      <c r="B77" s="135"/>
      <c r="C77" s="135"/>
      <c r="D77" s="135"/>
      <c r="E77" s="136"/>
      <c r="F77" s="140"/>
      <c r="G77" s="140"/>
      <c r="H77" s="69"/>
    </row>
    <row r="78" spans="1:9" ht="14.1" customHeight="1">
      <c r="A78" s="66"/>
      <c r="B78" s="67"/>
      <c r="C78" s="67" t="s">
        <v>189</v>
      </c>
      <c r="D78" s="67"/>
      <c r="E78" s="68"/>
      <c r="F78" s="81"/>
      <c r="G78" s="82"/>
      <c r="H78" s="69"/>
    </row>
    <row r="79" spans="1:9" ht="14.1" customHeight="1">
      <c r="A79" s="134" t="s">
        <v>38</v>
      </c>
      <c r="B79" s="135"/>
      <c r="C79" s="135"/>
      <c r="D79" s="135"/>
      <c r="E79" s="136"/>
      <c r="F79" s="137"/>
      <c r="G79" s="138"/>
    </row>
    <row r="80" spans="1:9" ht="14.1" customHeight="1">
      <c r="A80" s="139"/>
      <c r="B80" s="139"/>
      <c r="C80" s="139"/>
      <c r="D80" s="139"/>
      <c r="E80" s="139"/>
      <c r="F80" s="139"/>
      <c r="G80" s="139"/>
    </row>
    <row r="81" spans="1:7" ht="14.1" customHeight="1">
      <c r="A81" s="79"/>
      <c r="B81" s="97" t="s">
        <v>150</v>
      </c>
      <c r="C81" s="80" t="s">
        <v>190</v>
      </c>
      <c r="D81" s="77"/>
      <c r="E81" s="77"/>
      <c r="F81" s="77"/>
      <c r="G81" s="78"/>
    </row>
    <row r="82" spans="1:7" ht="14.1" customHeight="1">
      <c r="A82" s="76"/>
      <c r="B82" s="71"/>
      <c r="C82" s="70"/>
      <c r="D82" s="70"/>
      <c r="E82" s="70"/>
      <c r="F82" s="70"/>
    </row>
    <row r="83" spans="1:7" ht="19.899999999999999" customHeight="1">
      <c r="A83" s="87">
        <v>42</v>
      </c>
      <c r="B83" s="88" t="s">
        <v>150</v>
      </c>
      <c r="C83" s="72" t="s">
        <v>151</v>
      </c>
      <c r="D83" s="73" t="s">
        <v>9</v>
      </c>
      <c r="E83" s="94">
        <v>0.87</v>
      </c>
      <c r="F83" s="74"/>
      <c r="G83" s="94"/>
    </row>
    <row r="84" spans="1:7" ht="69" customHeight="1">
      <c r="A84" s="87">
        <v>43</v>
      </c>
      <c r="B84" s="88" t="s">
        <v>150</v>
      </c>
      <c r="C84" s="72" t="s">
        <v>152</v>
      </c>
      <c r="D84" s="73" t="s">
        <v>184</v>
      </c>
      <c r="E84" s="94">
        <v>33.6</v>
      </c>
      <c r="F84" s="74"/>
      <c r="G84" s="94"/>
    </row>
    <row r="85" spans="1:7" ht="42" customHeight="1">
      <c r="A85" s="87">
        <v>44</v>
      </c>
      <c r="B85" s="88" t="s">
        <v>150</v>
      </c>
      <c r="C85" s="72" t="s">
        <v>153</v>
      </c>
      <c r="D85" s="73" t="s">
        <v>184</v>
      </c>
      <c r="E85" s="94">
        <v>33.6</v>
      </c>
      <c r="F85" s="74"/>
      <c r="G85" s="94"/>
    </row>
    <row r="86" spans="1:7" ht="70.150000000000006" customHeight="1">
      <c r="A86" s="87">
        <v>45</v>
      </c>
      <c r="B86" s="88" t="s">
        <v>150</v>
      </c>
      <c r="C86" s="72" t="s">
        <v>154</v>
      </c>
      <c r="D86" s="73" t="s">
        <v>184</v>
      </c>
      <c r="E86" s="94">
        <v>334.9</v>
      </c>
      <c r="F86" s="74"/>
      <c r="G86" s="94"/>
    </row>
    <row r="87" spans="1:7" ht="70.150000000000006" customHeight="1">
      <c r="A87" s="87">
        <v>46</v>
      </c>
      <c r="B87" s="88" t="s">
        <v>150</v>
      </c>
      <c r="C87" s="72" t="s">
        <v>155</v>
      </c>
      <c r="D87" s="73" t="s">
        <v>184</v>
      </c>
      <c r="E87" s="94">
        <v>1611.2660000000001</v>
      </c>
      <c r="F87" s="74"/>
      <c r="G87" s="94"/>
    </row>
    <row r="88" spans="1:7" ht="70.900000000000006" customHeight="1">
      <c r="A88" s="87">
        <v>47</v>
      </c>
      <c r="B88" s="88" t="s">
        <v>150</v>
      </c>
      <c r="C88" s="72" t="s">
        <v>156</v>
      </c>
      <c r="D88" s="73" t="s">
        <v>184</v>
      </c>
      <c r="E88" s="94">
        <v>202.04300000000001</v>
      </c>
      <c r="F88" s="74"/>
      <c r="G88" s="94"/>
    </row>
    <row r="89" spans="1:7" ht="38.450000000000003" customHeight="1">
      <c r="A89" s="87">
        <v>48</v>
      </c>
      <c r="B89" s="88" t="s">
        <v>150</v>
      </c>
      <c r="C89" s="72" t="s">
        <v>157</v>
      </c>
      <c r="D89" s="73" t="s">
        <v>185</v>
      </c>
      <c r="E89" s="94">
        <v>15</v>
      </c>
      <c r="F89" s="74"/>
      <c r="G89" s="94"/>
    </row>
    <row r="90" spans="1:7" ht="42" customHeight="1">
      <c r="A90" s="87">
        <v>49</v>
      </c>
      <c r="B90" s="88" t="s">
        <v>150</v>
      </c>
      <c r="C90" s="72" t="s">
        <v>158</v>
      </c>
      <c r="D90" s="73" t="s">
        <v>185</v>
      </c>
      <c r="E90" s="94">
        <v>15</v>
      </c>
      <c r="F90" s="74"/>
      <c r="G90" s="94"/>
    </row>
    <row r="91" spans="1:7" ht="32.450000000000003" customHeight="1">
      <c r="A91" s="87">
        <v>50</v>
      </c>
      <c r="B91" s="88" t="s">
        <v>150</v>
      </c>
      <c r="C91" s="72" t="s">
        <v>159</v>
      </c>
      <c r="D91" s="73" t="s">
        <v>19</v>
      </c>
      <c r="E91" s="94">
        <v>30</v>
      </c>
      <c r="F91" s="74"/>
      <c r="G91" s="94"/>
    </row>
    <row r="92" spans="1:7" ht="25.9" customHeight="1">
      <c r="A92" s="87">
        <v>51</v>
      </c>
      <c r="B92" s="88" t="s">
        <v>150</v>
      </c>
      <c r="C92" s="72" t="s">
        <v>160</v>
      </c>
      <c r="D92" s="73" t="s">
        <v>184</v>
      </c>
      <c r="E92" s="94">
        <v>133.57499999999999</v>
      </c>
      <c r="F92" s="74"/>
      <c r="G92" s="94"/>
    </row>
    <row r="93" spans="1:7" ht="16.149999999999999" customHeight="1">
      <c r="A93" s="87">
        <v>52</v>
      </c>
      <c r="B93" s="88" t="s">
        <v>150</v>
      </c>
      <c r="C93" s="72" t="s">
        <v>161</v>
      </c>
      <c r="D93" s="73" t="s">
        <v>184</v>
      </c>
      <c r="E93" s="94">
        <v>4.0289999999999999</v>
      </c>
      <c r="F93" s="74"/>
      <c r="G93" s="94"/>
    </row>
    <row r="94" spans="1:7" ht="32.450000000000003" customHeight="1">
      <c r="A94" s="87">
        <v>53</v>
      </c>
      <c r="B94" s="88" t="s">
        <v>150</v>
      </c>
      <c r="C94" s="72" t="s">
        <v>162</v>
      </c>
      <c r="D94" s="73" t="s">
        <v>19</v>
      </c>
      <c r="E94" s="94">
        <v>170</v>
      </c>
      <c r="F94" s="74"/>
      <c r="G94" s="94"/>
    </row>
    <row r="95" spans="1:7" ht="36.6" customHeight="1">
      <c r="A95" s="87">
        <v>54</v>
      </c>
      <c r="B95" s="88" t="s">
        <v>150</v>
      </c>
      <c r="C95" s="72" t="s">
        <v>163</v>
      </c>
      <c r="D95" s="73" t="s">
        <v>19</v>
      </c>
      <c r="E95" s="95">
        <v>290</v>
      </c>
      <c r="F95" s="74"/>
      <c r="G95" s="94"/>
    </row>
    <row r="96" spans="1:7" ht="34.15" customHeight="1">
      <c r="A96" s="87">
        <v>55</v>
      </c>
      <c r="B96" s="88" t="s">
        <v>150</v>
      </c>
      <c r="C96" s="72" t="s">
        <v>200</v>
      </c>
      <c r="D96" s="73" t="s">
        <v>19</v>
      </c>
      <c r="E96" s="95">
        <v>410</v>
      </c>
      <c r="F96" s="74"/>
      <c r="G96" s="94"/>
    </row>
    <row r="97" spans="1:7" ht="40.9" customHeight="1">
      <c r="A97" s="87">
        <v>56</v>
      </c>
      <c r="B97" s="88" t="s">
        <v>150</v>
      </c>
      <c r="C97" s="72" t="s">
        <v>164</v>
      </c>
      <c r="D97" s="73" t="s">
        <v>186</v>
      </c>
      <c r="E97" s="94">
        <v>40</v>
      </c>
      <c r="F97" s="74"/>
      <c r="G97" s="94"/>
    </row>
    <row r="98" spans="1:7" ht="28.9" customHeight="1">
      <c r="A98" s="87">
        <v>57</v>
      </c>
      <c r="B98" s="88" t="s">
        <v>150</v>
      </c>
      <c r="C98" s="72" t="s">
        <v>165</v>
      </c>
      <c r="D98" s="73" t="s">
        <v>186</v>
      </c>
      <c r="E98" s="94">
        <v>20</v>
      </c>
      <c r="F98" s="74"/>
      <c r="G98" s="94"/>
    </row>
    <row r="99" spans="1:7" ht="29.45" customHeight="1">
      <c r="A99" s="87">
        <v>58</v>
      </c>
      <c r="B99" s="88" t="s">
        <v>150</v>
      </c>
      <c r="C99" s="72" t="s">
        <v>166</v>
      </c>
      <c r="D99" s="73" t="s">
        <v>186</v>
      </c>
      <c r="E99" s="94">
        <v>1</v>
      </c>
      <c r="F99" s="74"/>
      <c r="G99" s="94"/>
    </row>
    <row r="100" spans="1:7" ht="19.149999999999999" customHeight="1">
      <c r="A100" s="87">
        <v>59</v>
      </c>
      <c r="B100" s="88" t="s">
        <v>150</v>
      </c>
      <c r="C100" s="72" t="s">
        <v>167</v>
      </c>
      <c r="D100" s="73" t="s">
        <v>19</v>
      </c>
      <c r="E100" s="94">
        <v>12.51</v>
      </c>
      <c r="F100" s="74"/>
      <c r="G100" s="94"/>
    </row>
    <row r="101" spans="1:7" ht="30" customHeight="1">
      <c r="A101" s="87">
        <v>60</v>
      </c>
      <c r="B101" s="88" t="s">
        <v>150</v>
      </c>
      <c r="C101" s="72" t="s">
        <v>168</v>
      </c>
      <c r="D101" s="73" t="s">
        <v>184</v>
      </c>
      <c r="E101" s="94">
        <v>463.57799999999997</v>
      </c>
      <c r="F101" s="74"/>
      <c r="G101" s="94"/>
    </row>
    <row r="102" spans="1:7" ht="20.45" customHeight="1">
      <c r="A102" s="87">
        <v>61</v>
      </c>
      <c r="B102" s="88" t="s">
        <v>150</v>
      </c>
      <c r="C102" s="72" t="s">
        <v>169</v>
      </c>
      <c r="D102" s="73" t="s">
        <v>19</v>
      </c>
      <c r="E102" s="95">
        <v>62</v>
      </c>
      <c r="F102" s="74"/>
      <c r="G102" s="94"/>
    </row>
    <row r="103" spans="1:7" ht="30.6" customHeight="1">
      <c r="A103" s="87">
        <v>62</v>
      </c>
      <c r="B103" s="88" t="s">
        <v>150</v>
      </c>
      <c r="C103" s="72" t="s">
        <v>170</v>
      </c>
      <c r="D103" s="73" t="s">
        <v>19</v>
      </c>
      <c r="E103" s="95">
        <v>170</v>
      </c>
      <c r="F103" s="74"/>
      <c r="G103" s="95"/>
    </row>
    <row r="104" spans="1:7" ht="33" customHeight="1">
      <c r="A104" s="87">
        <v>63</v>
      </c>
      <c r="B104" s="88" t="s">
        <v>150</v>
      </c>
      <c r="C104" s="72" t="s">
        <v>171</v>
      </c>
      <c r="D104" s="73" t="s">
        <v>19</v>
      </c>
      <c r="E104" s="95">
        <v>290</v>
      </c>
      <c r="F104" s="74"/>
      <c r="G104" s="95"/>
    </row>
    <row r="105" spans="1:7" ht="28.9" customHeight="1">
      <c r="A105" s="87">
        <v>64</v>
      </c>
      <c r="B105" s="88" t="s">
        <v>150</v>
      </c>
      <c r="C105" s="72" t="s">
        <v>172</v>
      </c>
      <c r="D105" s="73" t="s">
        <v>19</v>
      </c>
      <c r="E105" s="95">
        <v>410</v>
      </c>
      <c r="F105" s="74"/>
      <c r="G105" s="95"/>
    </row>
    <row r="106" spans="1:7" ht="18.600000000000001" customHeight="1">
      <c r="A106" s="87">
        <v>65</v>
      </c>
      <c r="B106" s="88" t="s">
        <v>150</v>
      </c>
      <c r="C106" s="72" t="s">
        <v>173</v>
      </c>
      <c r="D106" s="73" t="s">
        <v>186</v>
      </c>
      <c r="E106" s="94">
        <v>4</v>
      </c>
      <c r="F106" s="74"/>
      <c r="G106" s="94"/>
    </row>
    <row r="107" spans="1:7" ht="22.9" customHeight="1">
      <c r="A107" s="87">
        <v>66</v>
      </c>
      <c r="B107" s="88" t="s">
        <v>150</v>
      </c>
      <c r="C107" s="72" t="s">
        <v>174</v>
      </c>
      <c r="D107" s="73" t="s">
        <v>184</v>
      </c>
      <c r="E107" s="94">
        <v>0.28299999999999997</v>
      </c>
      <c r="F107" s="74"/>
      <c r="G107" s="95"/>
    </row>
    <row r="108" spans="1:7" ht="82.15" customHeight="1">
      <c r="A108" s="87">
        <v>67</v>
      </c>
      <c r="B108" s="88" t="s">
        <v>150</v>
      </c>
      <c r="C108" s="72" t="s">
        <v>175</v>
      </c>
      <c r="D108" s="73" t="s">
        <v>184</v>
      </c>
      <c r="E108" s="94">
        <v>5.6740000000000004</v>
      </c>
      <c r="F108" s="74"/>
      <c r="G108" s="94"/>
    </row>
    <row r="109" spans="1:7" ht="54" customHeight="1">
      <c r="A109" s="87">
        <v>68</v>
      </c>
      <c r="B109" s="88" t="s">
        <v>150</v>
      </c>
      <c r="C109" s="72" t="s">
        <v>176</v>
      </c>
      <c r="D109" s="73" t="s">
        <v>187</v>
      </c>
      <c r="E109" s="94">
        <v>14.183999999999999</v>
      </c>
      <c r="F109" s="74"/>
      <c r="G109" s="94"/>
    </row>
    <row r="110" spans="1:7" ht="29.45" customHeight="1">
      <c r="A110" s="87">
        <v>69</v>
      </c>
      <c r="B110" s="88" t="s">
        <v>150</v>
      </c>
      <c r="C110" s="72" t="s">
        <v>177</v>
      </c>
      <c r="D110" s="73" t="s">
        <v>19</v>
      </c>
      <c r="E110" s="95">
        <v>3</v>
      </c>
      <c r="F110" s="74"/>
      <c r="G110" s="95"/>
    </row>
    <row r="111" spans="1:7" ht="31.9" customHeight="1">
      <c r="A111" s="87">
        <v>70</v>
      </c>
      <c r="B111" s="88" t="s">
        <v>150</v>
      </c>
      <c r="C111" s="72" t="s">
        <v>178</v>
      </c>
      <c r="D111" s="73" t="s">
        <v>188</v>
      </c>
      <c r="E111" s="94">
        <v>6</v>
      </c>
      <c r="F111" s="74"/>
      <c r="G111" s="95"/>
    </row>
    <row r="112" spans="1:7" ht="29.45" customHeight="1">
      <c r="A112" s="87">
        <v>71</v>
      </c>
      <c r="B112" s="88" t="s">
        <v>150</v>
      </c>
      <c r="C112" s="72" t="s">
        <v>179</v>
      </c>
      <c r="D112" s="73" t="s">
        <v>184</v>
      </c>
      <c r="E112" s="94">
        <v>1.0049999999999999</v>
      </c>
      <c r="F112" s="74"/>
      <c r="G112" s="95"/>
    </row>
    <row r="113" spans="1:7" ht="43.9" customHeight="1">
      <c r="A113" s="87">
        <v>72</v>
      </c>
      <c r="B113" s="88" t="s">
        <v>150</v>
      </c>
      <c r="C113" s="72" t="s">
        <v>153</v>
      </c>
      <c r="D113" s="73" t="s">
        <v>184</v>
      </c>
      <c r="E113" s="94">
        <v>4.6689999999999996</v>
      </c>
      <c r="F113" s="74"/>
      <c r="G113" s="95"/>
    </row>
    <row r="114" spans="1:7" ht="87.6" customHeight="1">
      <c r="A114" s="87">
        <v>73</v>
      </c>
      <c r="B114" s="88" t="s">
        <v>150</v>
      </c>
      <c r="C114" s="72" t="s">
        <v>180</v>
      </c>
      <c r="D114" s="73" t="s">
        <v>184</v>
      </c>
      <c r="E114" s="94">
        <v>1.0049999999999999</v>
      </c>
      <c r="F114" s="75"/>
      <c r="G114" s="95"/>
    </row>
    <row r="115" spans="1:7" ht="22.15" customHeight="1">
      <c r="A115" s="87">
        <v>74</v>
      </c>
      <c r="B115" s="88" t="s">
        <v>150</v>
      </c>
      <c r="C115" s="72" t="s">
        <v>181</v>
      </c>
      <c r="D115" s="73" t="s">
        <v>185</v>
      </c>
      <c r="E115" s="94">
        <v>1</v>
      </c>
      <c r="F115" s="75"/>
      <c r="G115" s="95"/>
    </row>
    <row r="116" spans="1:7" ht="19.149999999999999" customHeight="1">
      <c r="A116" s="87">
        <v>75</v>
      </c>
      <c r="B116" s="88" t="s">
        <v>150</v>
      </c>
      <c r="C116" s="72" t="s">
        <v>182</v>
      </c>
      <c r="D116" s="73" t="s">
        <v>19</v>
      </c>
      <c r="E116" s="95">
        <v>870</v>
      </c>
      <c r="F116" s="75"/>
      <c r="G116" s="95"/>
    </row>
    <row r="117" spans="1:7" ht="18.600000000000001" customHeight="1">
      <c r="A117" s="87">
        <v>76</v>
      </c>
      <c r="B117" s="88" t="s">
        <v>150</v>
      </c>
      <c r="C117" s="72" t="s">
        <v>183</v>
      </c>
      <c r="D117" s="73" t="s">
        <v>185</v>
      </c>
      <c r="E117" s="94">
        <v>1</v>
      </c>
      <c r="F117" s="83"/>
      <c r="G117" s="96"/>
    </row>
    <row r="118" spans="1:7" ht="14.1" customHeight="1">
      <c r="A118" s="134" t="s">
        <v>37</v>
      </c>
      <c r="B118" s="135"/>
      <c r="C118" s="135"/>
      <c r="D118" s="135"/>
      <c r="E118" s="136"/>
      <c r="F118" s="84"/>
      <c r="G118" s="85"/>
    </row>
    <row r="119" spans="1:7" ht="14.1" customHeight="1">
      <c r="A119" s="66"/>
      <c r="B119" s="67"/>
      <c r="C119" s="67" t="s">
        <v>189</v>
      </c>
      <c r="D119" s="67"/>
      <c r="E119" s="68"/>
      <c r="F119" s="84"/>
      <c r="G119" s="85"/>
    </row>
    <row r="120" spans="1:7" ht="14.1" customHeight="1">
      <c r="A120" s="134" t="s">
        <v>38</v>
      </c>
      <c r="B120" s="135"/>
      <c r="C120" s="135"/>
      <c r="D120" s="135"/>
      <c r="E120" s="136"/>
      <c r="F120" s="84"/>
      <c r="G120" s="85"/>
    </row>
    <row r="123" spans="1:7" ht="14.1" customHeight="1">
      <c r="A123" s="134" t="s">
        <v>196</v>
      </c>
      <c r="B123" s="135"/>
      <c r="C123" s="135"/>
      <c r="D123" s="135"/>
      <c r="E123" s="136"/>
      <c r="F123" s="84"/>
      <c r="G123" s="85"/>
    </row>
    <row r="124" spans="1:7" ht="14.1" customHeight="1">
      <c r="A124" s="90"/>
      <c r="B124" s="91"/>
      <c r="C124" s="91" t="s">
        <v>189</v>
      </c>
      <c r="D124" s="91"/>
      <c r="E124" s="92"/>
      <c r="F124" s="84"/>
      <c r="G124" s="85"/>
    </row>
    <row r="125" spans="1:7" ht="14.1" customHeight="1">
      <c r="A125" s="134" t="s">
        <v>197</v>
      </c>
      <c r="B125" s="135"/>
      <c r="C125" s="135"/>
      <c r="D125" s="135"/>
      <c r="E125" s="136"/>
      <c r="F125" s="84"/>
      <c r="G125" s="85"/>
    </row>
    <row r="126" spans="1:7" ht="14.1" customHeight="1">
      <c r="G126" s="86"/>
    </row>
    <row r="128" spans="1:7" ht="14.1" customHeight="1">
      <c r="B128" s="98"/>
      <c r="C128" s="4"/>
      <c r="G128" s="86"/>
    </row>
    <row r="129" spans="2:7" ht="14.1" customHeight="1">
      <c r="B129" s="98"/>
      <c r="C129" s="4"/>
      <c r="G129" s="86"/>
    </row>
    <row r="130" spans="2:7" ht="14.1" customHeight="1">
      <c r="B130" s="98"/>
      <c r="C130" s="101"/>
      <c r="D130" s="102" t="s">
        <v>198</v>
      </c>
      <c r="E130" s="102"/>
    </row>
    <row r="131" spans="2:7" ht="14.1" customHeight="1">
      <c r="B131" s="98"/>
      <c r="C131" s="100"/>
      <c r="E131" s="103" t="s">
        <v>199</v>
      </c>
    </row>
    <row r="133" spans="2:7" ht="14.1" customHeight="1">
      <c r="B133" s="99"/>
    </row>
  </sheetData>
  <mergeCells count="60">
    <mergeCell ref="A123:E123"/>
    <mergeCell ref="A125:E125"/>
    <mergeCell ref="A118:E118"/>
    <mergeCell ref="A120:E120"/>
    <mergeCell ref="A1:G2"/>
    <mergeCell ref="A3:A4"/>
    <mergeCell ref="B3:B4"/>
    <mergeCell ref="C3:C4"/>
    <mergeCell ref="C6:G6"/>
    <mergeCell ref="D3:E3"/>
    <mergeCell ref="F3:F4"/>
    <mergeCell ref="G3:G4"/>
    <mergeCell ref="B7:B9"/>
    <mergeCell ref="C7:G7"/>
    <mergeCell ref="B10:B11"/>
    <mergeCell ref="C10:G10"/>
    <mergeCell ref="B12:B17"/>
    <mergeCell ref="C12:G12"/>
    <mergeCell ref="B35:B36"/>
    <mergeCell ref="C35:G35"/>
    <mergeCell ref="C18:G18"/>
    <mergeCell ref="C19:G19"/>
    <mergeCell ref="B23:B26"/>
    <mergeCell ref="C23:G23"/>
    <mergeCell ref="B27:B29"/>
    <mergeCell ref="C27:G27"/>
    <mergeCell ref="B30:B31"/>
    <mergeCell ref="C30:G30"/>
    <mergeCell ref="C32:G32"/>
    <mergeCell ref="B33:B34"/>
    <mergeCell ref="C33:G33"/>
    <mergeCell ref="B19:B21"/>
    <mergeCell ref="B49:B50"/>
    <mergeCell ref="C49:G49"/>
    <mergeCell ref="B51:B52"/>
    <mergeCell ref="C51:G51"/>
    <mergeCell ref="C53:G53"/>
    <mergeCell ref="B37:B38"/>
    <mergeCell ref="C37:G37"/>
    <mergeCell ref="C39:G39"/>
    <mergeCell ref="C46:G46"/>
    <mergeCell ref="C48:G48"/>
    <mergeCell ref="B70:B72"/>
    <mergeCell ref="C70:G70"/>
    <mergeCell ref="C54:G54"/>
    <mergeCell ref="B56:B60"/>
    <mergeCell ref="C56:G56"/>
    <mergeCell ref="B54:B55"/>
    <mergeCell ref="C61:G61"/>
    <mergeCell ref="C62:G62"/>
    <mergeCell ref="C65:G65"/>
    <mergeCell ref="C67:G67"/>
    <mergeCell ref="C69:G69"/>
    <mergeCell ref="A79:E79"/>
    <mergeCell ref="F79:G79"/>
    <mergeCell ref="A80:G80"/>
    <mergeCell ref="C73:G73"/>
    <mergeCell ref="C74:G74"/>
    <mergeCell ref="A77:E77"/>
    <mergeCell ref="F77:G77"/>
  </mergeCells>
  <printOptions horizontalCentered="1"/>
  <pageMargins left="0.35433070866141736" right="0.51181102362204722" top="0.59055118110236227" bottom="0.59055118110236227" header="0.19685039370078741" footer="0.19685039370078741"/>
  <pageSetup paperSize="9" orientation="portrait" r:id="rId1"/>
  <headerFooter>
    <oddHeader>&amp;C&amp;"Times New Roman,Pogrubiona"&amp;12KOSZTORYS OFERTOWY&amp;R&amp;"Czcionka tekstu podstawowego,Kursywa"ZAŁĄCZNIK NR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2">
    <tabColor theme="3" tint="0.39997558519241921"/>
  </sheetPr>
  <dimension ref="A1:N17"/>
  <sheetViews>
    <sheetView workbookViewId="0">
      <selection activeCell="D36" sqref="D36"/>
    </sheetView>
  </sheetViews>
  <sheetFormatPr defaultColWidth="9" defaultRowHeight="14.25"/>
  <cols>
    <col min="1" max="1" width="16.75" style="6" bestFit="1" customWidth="1"/>
    <col min="2" max="3" width="9" style="6"/>
    <col min="4" max="4" width="18.5" style="12" bestFit="1" customWidth="1"/>
    <col min="5" max="5" width="9" style="12"/>
    <col min="6" max="6" width="8.625" style="6" customWidth="1"/>
    <col min="7" max="9" width="9" style="6"/>
    <col min="10" max="10" width="12.625" style="6" bestFit="1" customWidth="1"/>
    <col min="11" max="16384" width="9" style="6"/>
  </cols>
  <sheetData>
    <row r="1" spans="1:14" s="12" customFormat="1"/>
    <row r="2" spans="1:14" ht="15">
      <c r="A2" s="147" t="s">
        <v>21</v>
      </c>
      <c r="B2" s="147"/>
      <c r="C2" s="24"/>
      <c r="D2" s="24"/>
      <c r="E2" s="24"/>
      <c r="F2" s="20"/>
      <c r="G2" s="24"/>
      <c r="H2" s="50"/>
      <c r="I2" s="50"/>
      <c r="J2" s="50"/>
      <c r="K2" s="50"/>
      <c r="L2" s="50"/>
    </row>
    <row r="3" spans="1:14" ht="15">
      <c r="A3" s="32" t="s">
        <v>20</v>
      </c>
      <c r="B3" s="55">
        <v>708</v>
      </c>
      <c r="C3" s="24"/>
      <c r="D3" s="148" t="s">
        <v>27</v>
      </c>
      <c r="E3" s="148"/>
      <c r="F3" s="21"/>
      <c r="G3" s="149" t="s">
        <v>53</v>
      </c>
      <c r="H3" s="149"/>
      <c r="I3" s="21"/>
      <c r="J3" s="150" t="s">
        <v>68</v>
      </c>
      <c r="K3" s="150"/>
      <c r="L3" s="50"/>
      <c r="M3" s="22"/>
      <c r="N3" s="22"/>
    </row>
    <row r="4" spans="1:14" ht="15">
      <c r="A4" s="51" t="s">
        <v>62</v>
      </c>
      <c r="B4" s="56">
        <v>1433</v>
      </c>
      <c r="C4" s="24"/>
      <c r="D4" s="32" t="s">
        <v>52</v>
      </c>
      <c r="E4" s="55">
        <v>2199</v>
      </c>
      <c r="F4" s="25"/>
      <c r="G4" s="32" t="s">
        <v>105</v>
      </c>
      <c r="H4" s="55">
        <v>2</v>
      </c>
      <c r="I4" s="26"/>
      <c r="J4" s="32" t="s">
        <v>115</v>
      </c>
      <c r="K4" s="55">
        <v>3540</v>
      </c>
      <c r="L4" s="50"/>
    </row>
    <row r="5" spans="1:14">
      <c r="A5" s="32" t="s">
        <v>63</v>
      </c>
      <c r="B5" s="56">
        <v>498</v>
      </c>
      <c r="C5" s="24"/>
      <c r="D5" s="32" t="s">
        <v>50</v>
      </c>
      <c r="E5" s="55">
        <v>5164</v>
      </c>
      <c r="F5" s="23"/>
      <c r="G5" s="32" t="s">
        <v>57</v>
      </c>
      <c r="H5" s="55">
        <v>17</v>
      </c>
      <c r="I5" s="24"/>
      <c r="J5" s="32" t="s">
        <v>95</v>
      </c>
      <c r="K5" s="55">
        <v>430</v>
      </c>
      <c r="L5" s="50"/>
    </row>
    <row r="6" spans="1:14">
      <c r="A6" s="32" t="s">
        <v>64</v>
      </c>
      <c r="B6" s="56">
        <f>0.85*2371</f>
        <v>2015.35</v>
      </c>
      <c r="C6" s="24"/>
      <c r="D6" s="32" t="s">
        <v>65</v>
      </c>
      <c r="E6" s="55">
        <v>5164</v>
      </c>
      <c r="F6" s="23"/>
      <c r="G6" s="32" t="s">
        <v>66</v>
      </c>
      <c r="H6" s="55">
        <v>9</v>
      </c>
      <c r="I6" s="50"/>
      <c r="J6" s="32" t="s">
        <v>69</v>
      </c>
      <c r="K6" s="55">
        <v>57</v>
      </c>
      <c r="L6" s="50"/>
    </row>
    <row r="7" spans="1:14" s="12" customFormat="1" ht="22.5">
      <c r="A7" s="32" t="s">
        <v>102</v>
      </c>
      <c r="B7" s="56">
        <f>3*9+3*7+3*7+2*7+2*7+2*7+2*7+2*6+6+2*6+2*6+3*11+2*14+2*7+2*11+13+3*7+3*7+3*7+3*7+8+10+7</f>
        <v>386</v>
      </c>
      <c r="C7" s="24"/>
      <c r="D7" s="64" t="s">
        <v>111</v>
      </c>
      <c r="E7" s="55">
        <v>2175</v>
      </c>
      <c r="F7" s="23"/>
      <c r="G7" s="32" t="s">
        <v>67</v>
      </c>
      <c r="H7" s="55">
        <v>2</v>
      </c>
      <c r="I7" s="50"/>
      <c r="J7" s="32" t="s">
        <v>116</v>
      </c>
      <c r="K7" s="55">
        <v>2</v>
      </c>
      <c r="L7" s="50"/>
    </row>
    <row r="8" spans="1:14">
      <c r="A8" s="47" t="s">
        <v>99</v>
      </c>
      <c r="B8" s="56">
        <v>1336</v>
      </c>
      <c r="C8" s="24"/>
      <c r="D8" s="32" t="s">
        <v>97</v>
      </c>
      <c r="E8" s="55">
        <v>1740</v>
      </c>
      <c r="F8" s="23"/>
      <c r="G8" s="32" t="s">
        <v>33</v>
      </c>
      <c r="H8" s="55">
        <v>92.38</v>
      </c>
      <c r="I8" s="50"/>
      <c r="J8" s="32"/>
      <c r="K8" s="55"/>
      <c r="L8" s="50"/>
    </row>
    <row r="9" spans="1:14">
      <c r="A9" s="47" t="s">
        <v>113</v>
      </c>
      <c r="B9" s="57">
        <v>36</v>
      </c>
      <c r="C9" s="20"/>
      <c r="D9" s="32" t="s">
        <v>51</v>
      </c>
      <c r="E9" s="55">
        <v>42</v>
      </c>
      <c r="F9" s="20"/>
      <c r="J9" s="32" t="s">
        <v>114</v>
      </c>
      <c r="K9" s="55">
        <v>1416</v>
      </c>
    </row>
    <row r="10" spans="1:14">
      <c r="A10" s="47"/>
      <c r="B10" s="57"/>
      <c r="C10" s="20"/>
      <c r="D10" s="32" t="s">
        <v>75</v>
      </c>
      <c r="E10" s="55">
        <v>20</v>
      </c>
      <c r="F10" s="20"/>
      <c r="G10" s="20"/>
      <c r="J10" s="32" t="s">
        <v>98</v>
      </c>
      <c r="K10" s="55">
        <v>420</v>
      </c>
    </row>
    <row r="11" spans="1:14">
      <c r="A11" s="47"/>
      <c r="B11" s="57"/>
      <c r="D11" s="47" t="s">
        <v>49</v>
      </c>
      <c r="E11" s="58">
        <v>1834</v>
      </c>
      <c r="J11" s="32" t="s">
        <v>112</v>
      </c>
      <c r="K11" s="55">
        <v>1740</v>
      </c>
    </row>
    <row r="12" spans="1:14">
      <c r="A12" s="32"/>
      <c r="B12" s="57"/>
      <c r="D12" s="32" t="s">
        <v>107</v>
      </c>
      <c r="E12" s="55">
        <v>502</v>
      </c>
    </row>
    <row r="13" spans="1:14">
      <c r="A13" s="47"/>
      <c r="B13" s="57"/>
      <c r="D13" s="32" t="s">
        <v>106</v>
      </c>
      <c r="E13" s="55">
        <v>2596</v>
      </c>
    </row>
    <row r="14" spans="1:14">
      <c r="D14" s="32" t="s">
        <v>108</v>
      </c>
      <c r="E14" s="55">
        <v>1050</v>
      </c>
    </row>
    <row r="15" spans="1:14">
      <c r="D15" s="32" t="s">
        <v>109</v>
      </c>
      <c r="E15" s="55">
        <v>138</v>
      </c>
    </row>
    <row r="16" spans="1:14">
      <c r="D16" s="32" t="s">
        <v>110</v>
      </c>
      <c r="E16" s="55">
        <v>60</v>
      </c>
    </row>
    <row r="17" spans="4:5">
      <c r="D17" s="12" t="s">
        <v>135</v>
      </c>
      <c r="E17" s="12">
        <v>2610</v>
      </c>
    </row>
  </sheetData>
  <mergeCells count="4">
    <mergeCell ref="A2:B2"/>
    <mergeCell ref="D3:E3"/>
    <mergeCell ref="G3:H3"/>
    <mergeCell ref="J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Przedmiar</vt:lpstr>
      <vt:lpstr>KOSZTORYS</vt:lpstr>
      <vt:lpstr>Obliczenia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CAD4M</dc:creator>
  <cp:lastModifiedBy>aorchowska</cp:lastModifiedBy>
  <cp:lastPrinted>2020-05-07T10:42:19Z</cp:lastPrinted>
  <dcterms:created xsi:type="dcterms:W3CDTF">2014-02-14T09:47:29Z</dcterms:created>
  <dcterms:modified xsi:type="dcterms:W3CDTF">2020-05-07T10:43:01Z</dcterms:modified>
</cp:coreProperties>
</file>