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440" yWindow="210" windowWidth="14040" windowHeight="12840" activeTab="1"/>
  </bookViews>
  <sheets>
    <sheet name="Przedmiar" sheetId="17" r:id="rId1"/>
    <sheet name="KOSZTORYS" sheetId="29" r:id="rId2"/>
    <sheet name="Obliczenia" sheetId="2" r:id="rId3"/>
  </sheets>
  <definedNames>
    <definedName name="_xlnm.Print_Titles" localSheetId="1">KOSZTORYS!$10:$12</definedName>
    <definedName name="_xlnm.Print_Titles" localSheetId="0">Przedmiar!$3:$5</definedName>
  </definedNames>
  <calcPr calcId="125725"/>
</workbook>
</file>

<file path=xl/calcChain.xml><?xml version="1.0" encoding="utf-8"?>
<calcChain xmlns="http://schemas.openxmlformats.org/spreadsheetml/2006/main">
  <c r="E53" i="29"/>
  <c r="E51"/>
  <c r="E48"/>
  <c r="E46"/>
  <c r="E45"/>
  <c r="E44"/>
  <c r="E42"/>
  <c r="E39"/>
  <c r="E36"/>
  <c r="E34"/>
  <c r="E31"/>
  <c r="E28"/>
  <c r="E25"/>
  <c r="E22"/>
  <c r="E16"/>
  <c r="E15"/>
  <c r="E15" i="17"/>
  <c r="E41"/>
  <c r="E39"/>
  <c r="E29" l="1"/>
  <c r="E18" l="1"/>
  <c r="E6" i="2" l="1"/>
  <c r="E30" i="29" s="1"/>
  <c r="E4" i="2"/>
  <c r="E57" i="29" l="1"/>
  <c r="E56"/>
  <c r="E20"/>
  <c r="E50" i="17"/>
  <c r="E49"/>
  <c r="E24"/>
  <c r="E23"/>
  <c r="E21"/>
  <c r="E27" l="1"/>
  <c r="E13"/>
  <c r="E46" l="1"/>
  <c r="E44"/>
  <c r="E37"/>
  <c r="E35"/>
  <c r="E32"/>
  <c r="E9"/>
  <c r="E8"/>
  <c r="E38" l="1"/>
</calcChain>
</file>

<file path=xl/sharedStrings.xml><?xml version="1.0" encoding="utf-8"?>
<sst xmlns="http://schemas.openxmlformats.org/spreadsheetml/2006/main" count="228" uniqueCount="115">
  <si>
    <t>Lp.</t>
  </si>
  <si>
    <t>Wyszczególnienie elementów rozliczeniowych</t>
  </si>
  <si>
    <t>Jednostka</t>
  </si>
  <si>
    <t>Nazwa</t>
  </si>
  <si>
    <t>Ilość</t>
  </si>
  <si>
    <t>D-01.00.00</t>
  </si>
  <si>
    <t>ROBOTY PRZYGOTOWAWCZE</t>
  </si>
  <si>
    <t>D-01.01.01a</t>
  </si>
  <si>
    <t>Odtworzenie trasy i punktów wysokościowych oraz sporządzenie inwentaryzacji powykonwawczej drogi</t>
  </si>
  <si>
    <t>km</t>
  </si>
  <si>
    <t>D-01.02.02a</t>
  </si>
  <si>
    <t>Zdjęcie warstwy ziemi urodzajnej</t>
  </si>
  <si>
    <t>D-04.00.00</t>
  </si>
  <si>
    <t>PODBUDOWY</t>
  </si>
  <si>
    <t>D-04.01.01</t>
  </si>
  <si>
    <t>Koryto wraz z profilowaniem i zagęszczaniem podłoża</t>
  </si>
  <si>
    <t>D-05.00.00</t>
  </si>
  <si>
    <t>NAWIERZCHNIE</t>
  </si>
  <si>
    <t>D-05.03.05a</t>
  </si>
  <si>
    <t>m</t>
  </si>
  <si>
    <t>długość</t>
  </si>
  <si>
    <t>trasowanie</t>
  </si>
  <si>
    <t>D-04.05.01a</t>
  </si>
  <si>
    <t>Podbudowa i podłoże ulepszone z mieszanki kruszywa związanego hydraulicznie cementem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</si>
  <si>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</si>
  <si>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odtworzenie trasy i punktów wysokościowych</t>
  </si>
  <si>
    <t>sporządzenie inwentaryzacji powykonawczej</t>
  </si>
  <si>
    <t>powierzchnie</t>
  </si>
  <si>
    <t>szt.</t>
  </si>
  <si>
    <t>D-09.00.00</t>
  </si>
  <si>
    <t>ZIELEŃ DROGOWA</t>
  </si>
  <si>
    <t>D-09.01.01</t>
  </si>
  <si>
    <t>Zieleń drogowa</t>
  </si>
  <si>
    <t>poziome</t>
  </si>
  <si>
    <t>Cena jednostko-wa PLN*</t>
  </si>
  <si>
    <t>Wartość PLN*</t>
  </si>
  <si>
    <t>RAZEM (koszt netto)</t>
  </si>
  <si>
    <t>RAZEM (koszt brutto)</t>
  </si>
  <si>
    <t>*) Ceny jednostkowe i wartości robót należy podać w PLN z dokładnością do 0,01</t>
  </si>
  <si>
    <t>Nr STWiORB</t>
  </si>
  <si>
    <t xml:space="preserve"> Nawierzchnia z betonu asfaltowego. Warstwa ścieralna wg WT-1 i WT-2</t>
  </si>
  <si>
    <t>D-07.00.00</t>
  </si>
  <si>
    <t>URZĄDZENIA BEZPIECZEŃSTWA RUCHU</t>
  </si>
  <si>
    <t>D-07.01.01</t>
  </si>
  <si>
    <t>Oznakowanie poziome</t>
  </si>
  <si>
    <t>wykonanie oznakowania poziomego</t>
  </si>
  <si>
    <t>D-07.02.01</t>
  </si>
  <si>
    <t>Oznakowanie pionowe</t>
  </si>
  <si>
    <r>
      <t xml:space="preserve">wykonanie konstrukcji wsporczych znaków z rur ocynkowanych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60mm z fundamentem z betonu C12/15 o wymiarach 30x30x70cm</t>
    </r>
  </si>
  <si>
    <t>pobocza</t>
  </si>
  <si>
    <t>zdjęcie humusu</t>
  </si>
  <si>
    <t>oznakowanie</t>
  </si>
  <si>
    <t>wykonanie i przymocowanie tarczy znaków drogowych z grupy wielkości "średnie"</t>
  </si>
  <si>
    <t>tarcze</t>
  </si>
  <si>
    <t>D-06.00.00</t>
  </si>
  <si>
    <t>ROBOTY WYKOŃCZENIOWE</t>
  </si>
  <si>
    <t>krawężnik 15x30</t>
  </si>
  <si>
    <t>obrzeże 8x30</t>
  </si>
  <si>
    <t>słupki</t>
  </si>
  <si>
    <t>rozbiórki</t>
  </si>
  <si>
    <t>kostka bet</t>
  </si>
  <si>
    <t>D-01.02.04</t>
  </si>
  <si>
    <t>Rozbiórka elementów dróg</t>
  </si>
  <si>
    <t>D-05.03.23a</t>
  </si>
  <si>
    <t>Nawierzchnia z betonowej kostki brukowej dla chodników i zjazdów</t>
  </si>
  <si>
    <t>D-06.03.01a</t>
  </si>
  <si>
    <t>Pobocze utwardzone kruszywem łamanym</t>
  </si>
  <si>
    <t>wykonanie pobocza utwardzonego z kruszywa łamanego 0/31,5mm - grubość 15cm</t>
  </si>
  <si>
    <t>D-08.00.00</t>
  </si>
  <si>
    <t>ELEMENTY ULIC</t>
  </si>
  <si>
    <t>D-08.01.01b</t>
  </si>
  <si>
    <t>Ustawienie krawężników betonowych (wg PN-EN 1340)</t>
  </si>
  <si>
    <t>D-08.03.01</t>
  </si>
  <si>
    <t>Betonowe obrzeża chodnikowe</t>
  </si>
  <si>
    <t>humusowanie grubość 10cm powierzchni terenów zielonych oraz wypełnienie humusem otworów w płytach ażurowych na umocnieniach skarp i dna rowów</t>
  </si>
  <si>
    <t>obsianie trawą wraz z pielęgnacją powierzchni po humusowaniu</t>
  </si>
  <si>
    <t>ustawienie obrzeży betonowych 8x30x100cm na podsypce cementowo-piaskowej (1:4) oraz ławie betonowej z oporem z betonu klasy C8/10</t>
  </si>
  <si>
    <t xml:space="preserve">Przebudowa drogi powiatowej nr 3218P na odcinku 
Ruszków Drugi – Police Średnie
Zadanie 1
                                 </t>
  </si>
  <si>
    <t>nasyp</t>
  </si>
  <si>
    <t>ścieżka w-wa ścieralna</t>
  </si>
  <si>
    <t>ścieżka podbudowa</t>
  </si>
  <si>
    <t>zjazdy</t>
  </si>
  <si>
    <t xml:space="preserve">wzmocnienie </t>
  </si>
  <si>
    <t>zdjęcie warstwy humusu - grubość 30cm, składowanie humusu z przeznaczeniem do ponownego humusowania, nadmiar wywieźć na zaplecze wykonawcy</t>
  </si>
  <si>
    <t>profilowanie koryta pod konstrukcję zjazdów, chodników oraz ciągu pieszo-rowerowego</t>
  </si>
  <si>
    <t>wykonanie podbudowy z kruszywa naturalnego stabilizowanego cementem o Rm=5MPa w konstrukcji chodnika, ciągu piesz-rowerowego - grubość 15cm</t>
  </si>
  <si>
    <t>wykonanie podbudowy z kruszywa naturalnego stabilizowanego cementem o Rm=5MPa w konstrukcji zjazdów oraz wzmocnienia ciągu pieszo-rowerowego - grubość 20cm</t>
  </si>
  <si>
    <t>wykonanie warstwy ścieralnej z betonu asfaltowego AC11S50/70 w konstrukcji ciągu pieszorowerowego, chodnika oraz zjazdów - grubość 5cm</t>
  </si>
  <si>
    <t>wykonanie warstwy ścieralnej z betonowej kostki brukowej koloru czerwonego - grubość 6cm na podsypce cementowo-piaskowej (1:4) - grubość 3cm w konstrukcji chodnika</t>
  </si>
  <si>
    <t>D-01.02.01</t>
  </si>
  <si>
    <t>Usunięcie drzew i krzaków</t>
  </si>
  <si>
    <t xml:space="preserve">karczowanie krzaków oraz wywóz materiału na zaplecze wykonawcy </t>
  </si>
  <si>
    <t>bariera</t>
  </si>
  <si>
    <t>D-02.00.00</t>
  </si>
  <si>
    <t>ROBOTY ZIEMNE</t>
  </si>
  <si>
    <t>D-02.03.01</t>
  </si>
  <si>
    <t>Wykonanie nasypów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</si>
  <si>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</si>
  <si>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bariera u-11</t>
  </si>
  <si>
    <t>bariera W1N1</t>
  </si>
  <si>
    <t>D-07.05.01</t>
  </si>
  <si>
    <t>Barier ochronne stalowe</t>
  </si>
  <si>
    <t>montaż barier ochronnych stalowych W1 N1</t>
  </si>
  <si>
    <t>wykonanie i montaż barierek U-11 z fundamentem z betonu C12/15 o wymiarach 30x30x70cm</t>
  </si>
  <si>
    <t>rozbiórka bariery ochronne stalowej, wywóz materiałów z rozbiórki do Powiatowego Zarządu Dróg</t>
  </si>
  <si>
    <t>wykonanie nasypów w gruncie kat. I-III, z piasku średniego wraz z kosztem zakupu</t>
  </si>
  <si>
    <t>ustawienie krawężników betonowych 20x30x100cm na podsypce cementowo-piaskowej (1:4) oraz ławie betonowej z oporem z betonu klasy C12/15</t>
  </si>
  <si>
    <t>Ruszków Drugi - Police Średnie - zadanie nr 1</t>
  </si>
  <si>
    <t xml:space="preserve">            Podpis Wykonawcy</t>
  </si>
  <si>
    <t>,,,,,,,,,,,,,,,,,,,,,,,,,,,,,,,,,,,,,,,,,,,,,,,,,,,,</t>
  </si>
  <si>
    <t>Data :                         ..........................................................</t>
  </si>
  <si>
    <t>Nazwa Wykonawcy:     ............................................................................................................</t>
  </si>
  <si>
    <t xml:space="preserve">                                   ............................................................................................................</t>
  </si>
  <si>
    <t>Podatek VAT 23%</t>
  </si>
  <si>
    <t>Załącznik nr 2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</si>
</sst>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</numFmts>
  <fonts count="29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C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C00000"/>
      <name val="Times New Roman"/>
      <family val="1"/>
      <charset val="238"/>
    </font>
    <font>
      <b/>
      <sz val="9.5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8"/>
      <name val="Czcionka tekstu podstawowego"/>
      <family val="2"/>
      <charset val="238"/>
    </font>
    <font>
      <b/>
      <sz val="8"/>
      <name val="Czcionka tekstu podstawowego"/>
      <charset val="238"/>
    </font>
    <font>
      <b/>
      <sz val="11"/>
      <color rgb="FFFF0000"/>
      <name val="Czcionka tekstu podstawowego"/>
      <family val="2"/>
      <charset val="238"/>
    </font>
    <font>
      <b/>
      <sz val="11"/>
      <name val="Times New Roman"/>
      <family val="1"/>
      <charset val="238"/>
    </font>
    <font>
      <b/>
      <sz val="11"/>
      <color rgb="FFC00000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10"/>
      <color theme="5"/>
      <name val="Times New Roman"/>
      <family val="1"/>
      <charset val="238"/>
    </font>
    <font>
      <sz val="10"/>
      <name val="Czcionka tekstu podstawowego"/>
      <charset val="238"/>
    </font>
    <font>
      <sz val="11"/>
      <name val="Czcionka tekstu podstawowego"/>
      <charset val="238"/>
    </font>
    <font>
      <b/>
      <sz val="10"/>
      <name val="Arial"/>
      <family val="2"/>
      <charset val="238"/>
    </font>
    <font>
      <u/>
      <sz val="11"/>
      <color theme="1"/>
      <name val="Czcionka tekstu podstawowego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6" fillId="0" borderId="0"/>
    <xf numFmtId="0" fontId="3" fillId="0" borderId="0"/>
    <xf numFmtId="0" fontId="2" fillId="0" borderId="0"/>
    <xf numFmtId="0" fontId="3" fillId="0" borderId="0"/>
  </cellStyleXfs>
  <cellXfs count="107">
    <xf numFmtId="0" fontId="0" fillId="0" borderId="0" xfId="0"/>
    <xf numFmtId="0" fontId="0" fillId="0" borderId="0" xfId="0" applyFont="1" applyAlignment="1">
      <alignment vertical="center"/>
    </xf>
    <xf numFmtId="1" fontId="0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/>
    <xf numFmtId="0" fontId="0" fillId="0" borderId="0" xfId="0" applyAlignment="1">
      <alignment vertical="center"/>
    </xf>
    <xf numFmtId="4" fontId="9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left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vertical="center" wrapText="1"/>
    </xf>
    <xf numFmtId="4" fontId="0" fillId="0" borderId="0" xfId="0" applyNumberFormat="1"/>
    <xf numFmtId="4" fontId="9" fillId="2" borderId="2" xfId="1" applyNumberFormat="1" applyFont="1" applyFill="1" applyBorder="1" applyAlignment="1">
      <alignment horizontal="right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vertical="center" wrapText="1"/>
    </xf>
    <xf numFmtId="4" fontId="9" fillId="0" borderId="2" xfId="1" applyNumberFormat="1" applyFont="1" applyFill="1" applyBorder="1" applyAlignment="1" applyProtection="1">
      <alignment vertical="center" wrapText="1"/>
      <protection locked="0"/>
    </xf>
    <xf numFmtId="4" fontId="9" fillId="0" borderId="2" xfId="1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/>
    <xf numFmtId="4" fontId="16" fillId="0" borderId="0" xfId="0" applyNumberFormat="1" applyFont="1" applyFill="1" applyBorder="1"/>
    <xf numFmtId="4" fontId="0" fillId="0" borderId="0" xfId="0" applyNumberFormat="1" applyFill="1" applyAlignment="1"/>
    <xf numFmtId="4" fontId="18" fillId="0" borderId="0" xfId="0" applyNumberFormat="1" applyFont="1" applyFill="1" applyBorder="1" applyAlignment="1"/>
    <xf numFmtId="4" fontId="16" fillId="0" borderId="0" xfId="0" applyNumberFormat="1" applyFont="1" applyFill="1"/>
    <xf numFmtId="4" fontId="17" fillId="0" borderId="0" xfId="0" applyNumberFormat="1" applyFont="1" applyFill="1" applyBorder="1" applyAlignment="1"/>
    <xf numFmtId="4" fontId="19" fillId="0" borderId="0" xfId="0" applyNumberFormat="1" applyFont="1" applyFill="1" applyBorder="1"/>
    <xf numFmtId="4" fontId="8" fillId="2" borderId="2" xfId="1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20" fillId="0" borderId="0" xfId="0" applyNumberFormat="1" applyFont="1" applyAlignment="1">
      <alignment horizontal="right" vertical="center"/>
    </xf>
    <xf numFmtId="1" fontId="0" fillId="0" borderId="0" xfId="0" applyNumberFormat="1" applyFont="1" applyAlignment="1">
      <alignment vertical="top"/>
    </xf>
    <xf numFmtId="4" fontId="18" fillId="0" borderId="2" xfId="0" applyNumberFormat="1" applyFont="1" applyFill="1" applyBorder="1"/>
    <xf numFmtId="1" fontId="9" fillId="2" borderId="2" xfId="1" applyNumberFormat="1" applyFont="1" applyFill="1" applyBorder="1" applyAlignment="1">
      <alignment horizontal="center" vertical="center" wrapText="1"/>
    </xf>
    <xf numFmtId="4" fontId="12" fillId="2" borderId="2" xfId="1" applyNumberFormat="1" applyFont="1" applyFill="1" applyBorder="1" applyAlignment="1">
      <alignment horizontal="left" vertical="top" wrapText="1"/>
    </xf>
    <xf numFmtId="4" fontId="15" fillId="3" borderId="2" xfId="1" applyNumberFormat="1" applyFont="1" applyFill="1" applyBorder="1" applyAlignment="1">
      <alignment horizontal="center" vertical="center" wrapText="1"/>
    </xf>
    <xf numFmtId="4" fontId="8" fillId="3" borderId="2" xfId="1" applyNumberFormat="1" applyFont="1" applyFill="1" applyBorder="1" applyAlignment="1">
      <alignment horizontal="center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3" fontId="8" fillId="3" borderId="2" xfId="1" applyNumberFormat="1" applyFont="1" applyFill="1" applyBorder="1" applyAlignment="1">
      <alignment horizontal="center" vertical="top" wrapText="1"/>
    </xf>
    <xf numFmtId="3" fontId="8" fillId="3" borderId="2" xfId="1" applyNumberFormat="1" applyFont="1" applyFill="1" applyBorder="1" applyAlignment="1">
      <alignment horizontal="center" vertical="center" wrapText="1"/>
    </xf>
    <xf numFmtId="1" fontId="14" fillId="2" borderId="2" xfId="1" applyNumberFormat="1" applyFont="1" applyFill="1" applyBorder="1" applyAlignment="1">
      <alignment horizontal="center" vertical="center" wrapText="1"/>
    </xf>
    <xf numFmtId="1" fontId="13" fillId="2" borderId="2" xfId="1" applyNumberFormat="1" applyFont="1" applyFill="1" applyBorder="1" applyAlignment="1">
      <alignment horizontal="center" vertical="center" wrapText="1"/>
    </xf>
    <xf numFmtId="1" fontId="24" fillId="2" borderId="2" xfId="1" applyNumberFormat="1" applyFont="1" applyFill="1" applyBorder="1" applyAlignment="1">
      <alignment horizontal="center" vertical="center" wrapText="1"/>
    </xf>
    <xf numFmtId="4" fontId="12" fillId="2" borderId="2" xfId="1" applyNumberFormat="1" applyFont="1" applyFill="1" applyBorder="1" applyAlignment="1">
      <alignment horizontal="center" vertical="top" wrapText="1"/>
    </xf>
    <xf numFmtId="1" fontId="11" fillId="2" borderId="2" xfId="1" applyNumberFormat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 wrapText="1"/>
    </xf>
    <xf numFmtId="4" fontId="18" fillId="0" borderId="13" xfId="0" applyNumberFormat="1" applyFont="1" applyFill="1" applyBorder="1"/>
    <xf numFmtId="4" fontId="9" fillId="0" borderId="2" xfId="1" applyNumberFormat="1" applyFont="1" applyFill="1" applyBorder="1" applyAlignment="1">
      <alignment horizontal="left" vertical="top" wrapText="1"/>
    </xf>
    <xf numFmtId="4" fontId="12" fillId="2" borderId="2" xfId="1" applyNumberFormat="1" applyFont="1" applyFill="1" applyBorder="1" applyAlignment="1">
      <alignment horizontal="left" vertical="center" wrapText="1"/>
    </xf>
    <xf numFmtId="4" fontId="0" fillId="0" borderId="0" xfId="0" applyNumberFormat="1" applyFill="1"/>
    <xf numFmtId="4" fontId="18" fillId="0" borderId="2" xfId="0" applyNumberFormat="1" applyFont="1" applyFill="1" applyBorder="1" applyAlignment="1"/>
    <xf numFmtId="1" fontId="14" fillId="4" borderId="2" xfId="1" applyNumberFormat="1" applyFont="1" applyFill="1" applyBorder="1" applyAlignment="1">
      <alignment horizontal="center" vertical="center" wrapText="1"/>
    </xf>
    <xf numFmtId="4" fontId="12" fillId="4" borderId="2" xfId="1" applyNumberFormat="1" applyFont="1" applyFill="1" applyBorder="1" applyAlignment="1">
      <alignment horizontal="left" vertical="center" wrapText="1"/>
    </xf>
    <xf numFmtId="4" fontId="16" fillId="0" borderId="2" xfId="0" applyNumberFormat="1" applyFont="1" applyFill="1" applyBorder="1"/>
    <xf numFmtId="4" fontId="26" fillId="0" borderId="2" xfId="0" applyNumberFormat="1" applyFont="1" applyFill="1" applyBorder="1" applyAlignment="1"/>
    <xf numFmtId="4" fontId="16" fillId="0" borderId="13" xfId="0" applyNumberFormat="1" applyFont="1" applyFill="1" applyBorder="1"/>
    <xf numFmtId="4" fontId="26" fillId="0" borderId="13" xfId="0" applyNumberFormat="1" applyFont="1" applyFill="1" applyBorder="1"/>
    <xf numFmtId="4" fontId="18" fillId="0" borderId="2" xfId="0" applyNumberFormat="1" applyFont="1" applyFill="1" applyBorder="1" applyAlignment="1">
      <alignment wrapText="1"/>
    </xf>
    <xf numFmtId="1" fontId="8" fillId="3" borderId="2" xfId="1" applyNumberFormat="1" applyFont="1" applyFill="1" applyBorder="1" applyAlignment="1">
      <alignment horizontal="center" vertical="center" wrapText="1"/>
    </xf>
    <xf numFmtId="4" fontId="8" fillId="3" borderId="2" xfId="1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vertical="top"/>
    </xf>
    <xf numFmtId="4" fontId="21" fillId="0" borderId="3" xfId="0" applyNumberFormat="1" applyFont="1" applyBorder="1" applyAlignment="1">
      <alignment horizontal="center" vertical="center"/>
    </xf>
    <xf numFmtId="4" fontId="21" fillId="0" borderId="5" xfId="0" applyNumberFormat="1" applyFont="1" applyBorder="1" applyAlignment="1">
      <alignment horizontal="center" vertical="center"/>
    </xf>
    <xf numFmtId="4" fontId="21" fillId="0" borderId="4" xfId="0" applyNumberFormat="1" applyFont="1" applyBorder="1" applyAlignment="1">
      <alignment horizontal="center" vertical="center"/>
    </xf>
    <xf numFmtId="4" fontId="22" fillId="2" borderId="3" xfId="0" applyNumberFormat="1" applyFont="1" applyFill="1" applyBorder="1" applyAlignment="1">
      <alignment vertical="center"/>
    </xf>
    <xf numFmtId="4" fontId="22" fillId="2" borderId="4" xfId="0" applyNumberFormat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 wrapText="1"/>
    </xf>
    <xf numFmtId="4" fontId="8" fillId="0" borderId="2" xfId="0" applyNumberFormat="1" applyFont="1" applyBorder="1" applyAlignment="1">
      <alignment vertical="center" wrapText="1"/>
    </xf>
    <xf numFmtId="4" fontId="8" fillId="0" borderId="13" xfId="1" applyNumberFormat="1" applyFont="1" applyFill="1" applyBorder="1" applyAlignment="1">
      <alignment horizontal="center" vertical="top" wrapText="1"/>
    </xf>
    <xf numFmtId="4" fontId="8" fillId="0" borderId="14" xfId="1" applyNumberFormat="1" applyFont="1" applyFill="1" applyBorder="1" applyAlignment="1">
      <alignment horizontal="center" vertical="top" wrapText="1"/>
    </xf>
    <xf numFmtId="4" fontId="8" fillId="0" borderId="2" xfId="1" applyNumberFormat="1" applyFont="1" applyFill="1" applyBorder="1" applyAlignment="1" applyProtection="1">
      <alignment horizontal="left" vertical="center" wrapText="1"/>
      <protection locked="0"/>
    </xf>
    <xf numFmtId="4" fontId="8" fillId="0" borderId="1" xfId="1" applyNumberFormat="1" applyFont="1" applyFill="1" applyBorder="1" applyAlignment="1">
      <alignment horizontal="center" vertical="top" wrapText="1"/>
    </xf>
    <xf numFmtId="4" fontId="12" fillId="2" borderId="2" xfId="1" applyNumberFormat="1" applyFont="1" applyFill="1" applyBorder="1" applyAlignment="1" applyProtection="1">
      <alignment horizontal="left" vertical="center" wrapText="1"/>
      <protection locked="0"/>
    </xf>
    <xf numFmtId="4" fontId="12" fillId="2" borderId="2" xfId="0" applyNumberFormat="1" applyFont="1" applyFill="1" applyBorder="1" applyAlignment="1">
      <alignment vertical="center" wrapText="1"/>
    </xf>
    <xf numFmtId="4" fontId="12" fillId="2" borderId="2" xfId="1" applyNumberFormat="1" applyFont="1" applyFill="1" applyBorder="1" applyAlignment="1">
      <alignment vertical="center" wrapText="1"/>
    </xf>
    <xf numFmtId="4" fontId="12" fillId="2" borderId="2" xfId="1" applyNumberFormat="1" applyFont="1" applyFill="1" applyBorder="1" applyAlignment="1" applyProtection="1">
      <alignment vertical="center" wrapText="1"/>
      <protection locked="0"/>
    </xf>
    <xf numFmtId="4" fontId="8" fillId="0" borderId="2" xfId="1" applyNumberFormat="1" applyFont="1" applyFill="1" applyBorder="1" applyAlignment="1" applyProtection="1">
      <alignment vertical="center" wrapText="1"/>
      <protection locked="0"/>
    </xf>
    <xf numFmtId="4" fontId="27" fillId="9" borderId="10" xfId="1" applyNumberFormat="1" applyFont="1" applyFill="1" applyBorder="1" applyAlignment="1">
      <alignment horizontal="center" vertical="center" wrapText="1"/>
    </xf>
    <xf numFmtId="4" fontId="27" fillId="9" borderId="6" xfId="1" applyNumberFormat="1" applyFont="1" applyFill="1" applyBorder="1" applyAlignment="1">
      <alignment horizontal="center" vertical="center" wrapText="1"/>
    </xf>
    <xf numFmtId="4" fontId="27" fillId="9" borderId="7" xfId="1" applyNumberFormat="1" applyFont="1" applyFill="1" applyBorder="1" applyAlignment="1">
      <alignment horizontal="center" vertical="center" wrapText="1"/>
    </xf>
    <xf numFmtId="4" fontId="27" fillId="9" borderId="11" xfId="1" applyNumberFormat="1" applyFont="1" applyFill="1" applyBorder="1" applyAlignment="1">
      <alignment horizontal="center" vertical="center" wrapText="1"/>
    </xf>
    <xf numFmtId="4" fontId="27" fillId="9" borderId="8" xfId="1" applyNumberFormat="1" applyFont="1" applyFill="1" applyBorder="1" applyAlignment="1">
      <alignment horizontal="center" vertical="center" wrapText="1"/>
    </xf>
    <xf numFmtId="4" fontId="27" fillId="9" borderId="9" xfId="1" applyNumberFormat="1" applyFont="1" applyFill="1" applyBorder="1" applyAlignment="1">
      <alignment horizontal="center" vertical="center" wrapText="1"/>
    </xf>
    <xf numFmtId="1" fontId="8" fillId="3" borderId="1" xfId="1" applyNumberFormat="1" applyFont="1" applyFill="1" applyBorder="1" applyAlignment="1">
      <alignment horizontal="center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top" wrapText="1"/>
    </xf>
    <xf numFmtId="4" fontId="8" fillId="3" borderId="2" xfId="1" applyNumberFormat="1" applyFont="1" applyFill="1" applyBorder="1" applyAlignment="1">
      <alignment horizontal="center" vertical="top" wrapText="1"/>
    </xf>
    <xf numFmtId="4" fontId="8" fillId="3" borderId="1" xfId="1" applyNumberFormat="1" applyFont="1" applyFill="1" applyBorder="1" applyAlignment="1">
      <alignment horizontal="center" vertical="center" wrapText="1"/>
    </xf>
    <xf numFmtId="4" fontId="8" fillId="3" borderId="2" xfId="1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12" fillId="4" borderId="2" xfId="1" applyNumberFormat="1" applyFont="1" applyFill="1" applyBorder="1" applyAlignment="1">
      <alignment vertical="center" wrapText="1"/>
    </xf>
    <xf numFmtId="4" fontId="12" fillId="0" borderId="2" xfId="0" applyNumberFormat="1" applyFont="1" applyBorder="1" applyAlignment="1">
      <alignment vertical="center" wrapText="1"/>
    </xf>
    <xf numFmtId="4" fontId="21" fillId="0" borderId="3" xfId="0" applyNumberFormat="1" applyFont="1" applyBorder="1" applyAlignment="1">
      <alignment horizontal="center" vertical="center"/>
    </xf>
    <xf numFmtId="4" fontId="21" fillId="0" borderId="5" xfId="0" applyNumberFormat="1" applyFont="1" applyBorder="1" applyAlignment="1">
      <alignment horizontal="center" vertical="center"/>
    </xf>
    <xf numFmtId="4" fontId="21" fillId="0" borderId="4" xfId="0" applyNumberFormat="1" applyFont="1" applyBorder="1" applyAlignment="1">
      <alignment horizontal="center" vertical="center"/>
    </xf>
    <xf numFmtId="4" fontId="22" fillId="2" borderId="3" xfId="0" applyNumberFormat="1" applyFont="1" applyFill="1" applyBorder="1" applyAlignment="1">
      <alignment vertical="center"/>
    </xf>
    <xf numFmtId="4" fontId="22" fillId="2" borderId="4" xfId="0" applyNumberFormat="1" applyFont="1" applyFill="1" applyBorder="1" applyAlignment="1">
      <alignment vertical="center"/>
    </xf>
    <xf numFmtId="1" fontId="23" fillId="0" borderId="12" xfId="0" applyNumberFormat="1" applyFont="1" applyBorder="1" applyAlignment="1">
      <alignment horizontal="center" vertical="center"/>
    </xf>
    <xf numFmtId="4" fontId="22" fillId="2" borderId="2" xfId="0" applyNumberFormat="1" applyFont="1" applyFill="1" applyBorder="1" applyAlignment="1">
      <alignment vertical="center"/>
    </xf>
    <xf numFmtId="4" fontId="8" fillId="3" borderId="15" xfId="1" applyNumberFormat="1" applyFont="1" applyFill="1" applyBorder="1" applyAlignment="1">
      <alignment horizontal="center" vertical="center" wrapText="1"/>
    </xf>
    <xf numFmtId="4" fontId="8" fillId="3" borderId="16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/>
    </xf>
    <xf numFmtId="4" fontId="17" fillId="7" borderId="2" xfId="0" applyNumberFormat="1" applyFont="1" applyFill="1" applyBorder="1" applyAlignment="1">
      <alignment horizontal="center"/>
    </xf>
    <xf numFmtId="4" fontId="17" fillId="8" borderId="2" xfId="0" applyNumberFormat="1" applyFont="1" applyFill="1" applyBorder="1" applyAlignment="1">
      <alignment horizontal="center"/>
    </xf>
    <xf numFmtId="4" fontId="17" fillId="5" borderId="2" xfId="0" applyNumberFormat="1" applyFont="1" applyFill="1" applyBorder="1" applyAlignment="1">
      <alignment horizontal="center"/>
    </xf>
    <xf numFmtId="4" fontId="28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</cellXfs>
  <cellStyles count="12">
    <cellStyle name="_PERSONAL" xfId="2"/>
    <cellStyle name="_PERSONAL_1" xfId="3"/>
    <cellStyle name="Comma [0]_laroux" xfId="4"/>
    <cellStyle name="Comma_laroux" xfId="5"/>
    <cellStyle name="Currency [0]_laroux" xfId="6"/>
    <cellStyle name="Currency_laroux" xfId="7"/>
    <cellStyle name="Normal_laroux" xfId="8"/>
    <cellStyle name="normální_laroux" xfId="9"/>
    <cellStyle name="Normalny" xfId="0" builtinId="0"/>
    <cellStyle name="Normalny 2" xfId="10"/>
    <cellStyle name="Normalny 3" xfId="1"/>
    <cellStyle name="Styl 1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50"/>
  <sheetViews>
    <sheetView view="pageLayout" zoomScale="110" zoomScalePageLayoutView="110" workbookViewId="0">
      <selection activeCell="C18" sqref="C18"/>
    </sheetView>
  </sheetViews>
  <sheetFormatPr defaultColWidth="8.75" defaultRowHeight="14.1" customHeight="1"/>
  <cols>
    <col min="1" max="1" width="3.125" style="2" customWidth="1"/>
    <col min="2" max="2" width="10.125" style="28" bestFit="1" customWidth="1"/>
    <col min="3" max="3" width="46.875" style="7" customWidth="1"/>
    <col min="4" max="4" width="5.25" style="1" customWidth="1"/>
    <col min="5" max="5" width="7.625" style="5" customWidth="1"/>
    <col min="6" max="6" width="8.75" style="7"/>
    <col min="7" max="7" width="10.5" style="7" bestFit="1" customWidth="1"/>
    <col min="8" max="8" width="8.75" style="7"/>
    <col min="9" max="9" width="9" style="7" customWidth="1"/>
    <col min="10" max="16384" width="8.75" style="7"/>
  </cols>
  <sheetData>
    <row r="1" spans="1:5" ht="14.1" customHeight="1">
      <c r="A1" s="75" t="s">
        <v>77</v>
      </c>
      <c r="B1" s="76"/>
      <c r="C1" s="76"/>
      <c r="D1" s="76"/>
      <c r="E1" s="77"/>
    </row>
    <row r="2" spans="1:5" ht="26.25" customHeight="1" thickBot="1">
      <c r="A2" s="78"/>
      <c r="B2" s="79"/>
      <c r="C2" s="79"/>
      <c r="D2" s="79"/>
      <c r="E2" s="80"/>
    </row>
    <row r="3" spans="1:5" ht="14.1" customHeight="1">
      <c r="A3" s="81" t="s">
        <v>0</v>
      </c>
      <c r="B3" s="83" t="s">
        <v>39</v>
      </c>
      <c r="C3" s="85" t="s">
        <v>1</v>
      </c>
      <c r="D3" s="85" t="s">
        <v>2</v>
      </c>
      <c r="E3" s="87"/>
    </row>
    <row r="4" spans="1:5" ht="14.25">
      <c r="A4" s="82"/>
      <c r="B4" s="84"/>
      <c r="C4" s="86"/>
      <c r="D4" s="32" t="s">
        <v>3</v>
      </c>
      <c r="E4" s="33" t="s">
        <v>4</v>
      </c>
    </row>
    <row r="5" spans="1:5" ht="14.1" customHeight="1">
      <c r="A5" s="34">
        <v>1</v>
      </c>
      <c r="B5" s="35">
        <v>2</v>
      </c>
      <c r="C5" s="36">
        <v>3</v>
      </c>
      <c r="D5" s="36">
        <v>4</v>
      </c>
      <c r="E5" s="36">
        <v>5</v>
      </c>
    </row>
    <row r="6" spans="1:5" s="4" customFormat="1" ht="14.1" customHeight="1">
      <c r="A6" s="30"/>
      <c r="B6" s="31" t="s">
        <v>5</v>
      </c>
      <c r="C6" s="72" t="s">
        <v>6</v>
      </c>
      <c r="D6" s="71"/>
      <c r="E6" s="71"/>
    </row>
    <row r="7" spans="1:5" ht="25.5" customHeight="1">
      <c r="A7" s="10"/>
      <c r="B7" s="66" t="s">
        <v>7</v>
      </c>
      <c r="C7" s="64" t="s">
        <v>8</v>
      </c>
      <c r="D7" s="88"/>
      <c r="E7" s="88"/>
    </row>
    <row r="8" spans="1:5" ht="14.1" customHeight="1">
      <c r="A8" s="10">
        <v>1</v>
      </c>
      <c r="B8" s="67"/>
      <c r="C8" s="11" t="s">
        <v>25</v>
      </c>
      <c r="D8" s="8" t="s">
        <v>9</v>
      </c>
      <c r="E8" s="13">
        <f>Obliczenia!B3*0.001</f>
        <v>0.82300000000000006</v>
      </c>
    </row>
    <row r="9" spans="1:5" ht="14.1" customHeight="1">
      <c r="A9" s="10">
        <v>2</v>
      </c>
      <c r="B9" s="69"/>
      <c r="C9" s="11" t="s">
        <v>26</v>
      </c>
      <c r="D9" s="8" t="s">
        <v>9</v>
      </c>
      <c r="E9" s="13">
        <f>Obliczenia!B3*0.001</f>
        <v>0.82300000000000006</v>
      </c>
    </row>
    <row r="10" spans="1:5" ht="14.1" customHeight="1">
      <c r="A10" s="10"/>
      <c r="B10" s="66" t="s">
        <v>89</v>
      </c>
      <c r="C10" s="64" t="s">
        <v>90</v>
      </c>
      <c r="D10" s="88"/>
      <c r="E10" s="88"/>
    </row>
    <row r="11" spans="1:5" ht="15.75">
      <c r="A11" s="10">
        <v>3</v>
      </c>
      <c r="B11" s="69"/>
      <c r="C11" s="11" t="s">
        <v>91</v>
      </c>
      <c r="D11" s="8" t="s">
        <v>24</v>
      </c>
      <c r="E11" s="13">
        <v>22</v>
      </c>
    </row>
    <row r="12" spans="1:5" ht="14.1" customHeight="1">
      <c r="A12" s="14"/>
      <c r="B12" s="66" t="s">
        <v>10</v>
      </c>
      <c r="C12" s="64" t="s">
        <v>11</v>
      </c>
      <c r="D12" s="65"/>
      <c r="E12" s="65"/>
    </row>
    <row r="13" spans="1:5" ht="38.25">
      <c r="A13" s="10">
        <v>4</v>
      </c>
      <c r="B13" s="67"/>
      <c r="C13" s="11" t="s">
        <v>83</v>
      </c>
      <c r="D13" s="8" t="s">
        <v>24</v>
      </c>
      <c r="E13" s="13">
        <f>Obliczenia!E4</f>
        <v>3703.5</v>
      </c>
    </row>
    <row r="14" spans="1:5" ht="14.25">
      <c r="A14" s="10"/>
      <c r="B14" s="66" t="s">
        <v>61</v>
      </c>
      <c r="C14" s="64" t="s">
        <v>62</v>
      </c>
      <c r="D14" s="65"/>
      <c r="E14" s="65"/>
    </row>
    <row r="15" spans="1:5" ht="25.5">
      <c r="A15" s="10">
        <v>5</v>
      </c>
      <c r="B15" s="69"/>
      <c r="C15" s="11" t="s">
        <v>104</v>
      </c>
      <c r="D15" s="8" t="s">
        <v>19</v>
      </c>
      <c r="E15" s="13">
        <f>Obliczenia!K5</f>
        <v>42</v>
      </c>
    </row>
    <row r="16" spans="1:5" ht="14.25">
      <c r="A16" s="37"/>
      <c r="B16" s="46" t="s">
        <v>93</v>
      </c>
      <c r="C16" s="72" t="s">
        <v>94</v>
      </c>
      <c r="D16" s="71"/>
      <c r="E16" s="71"/>
    </row>
    <row r="17" spans="1:5" ht="14.25">
      <c r="A17" s="10"/>
      <c r="B17" s="66" t="s">
        <v>95</v>
      </c>
      <c r="C17" s="64" t="s">
        <v>96</v>
      </c>
      <c r="D17" s="65"/>
      <c r="E17" s="65"/>
    </row>
    <row r="18" spans="1:5" ht="25.5">
      <c r="A18" s="10">
        <v>6</v>
      </c>
      <c r="B18" s="69"/>
      <c r="C18" s="11" t="s">
        <v>105</v>
      </c>
      <c r="D18" s="8" t="s">
        <v>97</v>
      </c>
      <c r="E18" s="13">
        <f>Obliczenia!B9</f>
        <v>1715.8</v>
      </c>
    </row>
    <row r="19" spans="1:5" ht="14.1" customHeight="1">
      <c r="A19" s="38"/>
      <c r="B19" s="31" t="s">
        <v>12</v>
      </c>
      <c r="C19" s="73" t="s">
        <v>13</v>
      </c>
      <c r="D19" s="71"/>
      <c r="E19" s="71"/>
    </row>
    <row r="20" spans="1:5" ht="14.1" customHeight="1">
      <c r="A20" s="14"/>
      <c r="B20" s="66" t="s">
        <v>14</v>
      </c>
      <c r="C20" s="68" t="s">
        <v>15</v>
      </c>
      <c r="D20" s="65"/>
      <c r="E20" s="65"/>
    </row>
    <row r="21" spans="1:5" ht="25.5">
      <c r="A21" s="10">
        <v>7</v>
      </c>
      <c r="B21" s="67"/>
      <c r="C21" s="16" t="s">
        <v>84</v>
      </c>
      <c r="D21" s="8" t="s">
        <v>24</v>
      </c>
      <c r="E21" s="13">
        <f>Obliczenia!E5+Obliczenia!E7+Obliczenia!E8</f>
        <v>2155</v>
      </c>
    </row>
    <row r="22" spans="1:5" ht="27" customHeight="1">
      <c r="A22" s="10"/>
      <c r="B22" s="66" t="s">
        <v>22</v>
      </c>
      <c r="C22" s="74" t="s">
        <v>23</v>
      </c>
      <c r="D22" s="65"/>
      <c r="E22" s="65"/>
    </row>
    <row r="23" spans="1:5" ht="38.25">
      <c r="A23" s="10">
        <v>8</v>
      </c>
      <c r="B23" s="67"/>
      <c r="C23" s="17" t="s">
        <v>85</v>
      </c>
      <c r="D23" s="8" t="s">
        <v>24</v>
      </c>
      <c r="E23" s="13">
        <f>Obliczenia!E6+Obliczenia!E8-Obliczenia!E11</f>
        <v>2332.2400000000002</v>
      </c>
    </row>
    <row r="24" spans="1:5" ht="38.25">
      <c r="A24" s="10">
        <v>9</v>
      </c>
      <c r="B24" s="69"/>
      <c r="C24" s="17" t="s">
        <v>86</v>
      </c>
      <c r="D24" s="8" t="s">
        <v>24</v>
      </c>
      <c r="E24" s="13">
        <f>Obliczenia!E7+Obliczenia!E11</f>
        <v>72</v>
      </c>
    </row>
    <row r="25" spans="1:5" ht="14.1" customHeight="1">
      <c r="A25" s="41"/>
      <c r="B25" s="31" t="s">
        <v>16</v>
      </c>
      <c r="C25" s="70" t="s">
        <v>17</v>
      </c>
      <c r="D25" s="71"/>
      <c r="E25" s="71"/>
    </row>
    <row r="26" spans="1:5" ht="14.25">
      <c r="A26" s="10"/>
      <c r="B26" s="66" t="s">
        <v>18</v>
      </c>
      <c r="C26" s="68" t="s">
        <v>40</v>
      </c>
      <c r="D26" s="65"/>
      <c r="E26" s="65"/>
    </row>
    <row r="27" spans="1:5" ht="38.25">
      <c r="A27" s="10">
        <v>10</v>
      </c>
      <c r="B27" s="67"/>
      <c r="C27" s="45" t="s">
        <v>87</v>
      </c>
      <c r="D27" s="8" t="s">
        <v>24</v>
      </c>
      <c r="E27" s="13">
        <f>Obliczenia!E5</f>
        <v>2077</v>
      </c>
    </row>
    <row r="28" spans="1:5" ht="14.25">
      <c r="A28" s="10"/>
      <c r="B28" s="66" t="s">
        <v>63</v>
      </c>
      <c r="C28" s="68" t="s">
        <v>64</v>
      </c>
      <c r="D28" s="65"/>
      <c r="E28" s="65"/>
    </row>
    <row r="29" spans="1:5" ht="38.25">
      <c r="A29" s="10">
        <v>11</v>
      </c>
      <c r="B29" s="69"/>
      <c r="C29" s="9" t="s">
        <v>88</v>
      </c>
      <c r="D29" s="8" t="s">
        <v>24</v>
      </c>
      <c r="E29" s="13">
        <f>Obliczenia!E8</f>
        <v>23</v>
      </c>
    </row>
    <row r="30" spans="1:5" ht="14.25">
      <c r="A30" s="39"/>
      <c r="B30" s="46" t="s">
        <v>54</v>
      </c>
      <c r="C30" s="72" t="s">
        <v>55</v>
      </c>
      <c r="D30" s="71"/>
      <c r="E30" s="71"/>
    </row>
    <row r="31" spans="1:5" ht="14.25">
      <c r="A31" s="10"/>
      <c r="B31" s="66" t="s">
        <v>65</v>
      </c>
      <c r="C31" s="64" t="s">
        <v>66</v>
      </c>
      <c r="D31" s="65"/>
      <c r="E31" s="65"/>
    </row>
    <row r="32" spans="1:5" ht="25.5">
      <c r="A32" s="10">
        <v>12</v>
      </c>
      <c r="B32" s="69"/>
      <c r="C32" s="17" t="s">
        <v>67</v>
      </c>
      <c r="D32" s="8" t="s">
        <v>24</v>
      </c>
      <c r="E32" s="15">
        <f>Obliczenia!E9</f>
        <v>15</v>
      </c>
    </row>
    <row r="33" spans="1:7" ht="14.25">
      <c r="A33" s="39"/>
      <c r="B33" s="40" t="s">
        <v>41</v>
      </c>
      <c r="C33" s="72" t="s">
        <v>42</v>
      </c>
      <c r="D33" s="71"/>
      <c r="E33" s="71"/>
      <c r="G33" s="3"/>
    </row>
    <row r="34" spans="1:7" ht="14.25">
      <c r="A34" s="10"/>
      <c r="B34" s="66" t="s">
        <v>43</v>
      </c>
      <c r="C34" s="64" t="s">
        <v>44</v>
      </c>
      <c r="D34" s="65"/>
      <c r="E34" s="65"/>
      <c r="G34" s="3"/>
    </row>
    <row r="35" spans="1:7" ht="15.75">
      <c r="A35" s="10">
        <v>13</v>
      </c>
      <c r="B35" s="69"/>
      <c r="C35" s="17" t="s">
        <v>45</v>
      </c>
      <c r="D35" s="8" t="s">
        <v>24</v>
      </c>
      <c r="E35" s="15">
        <f>Obliczenia!H8</f>
        <v>34.950000000000003</v>
      </c>
      <c r="G35" s="3"/>
    </row>
    <row r="36" spans="1:7" ht="14.25">
      <c r="A36" s="10"/>
      <c r="B36" s="66" t="s">
        <v>46</v>
      </c>
      <c r="C36" s="64" t="s">
        <v>47</v>
      </c>
      <c r="D36" s="65"/>
      <c r="E36" s="65"/>
      <c r="G36" s="3"/>
    </row>
    <row r="37" spans="1:7" ht="25.5">
      <c r="A37" s="10">
        <v>14</v>
      </c>
      <c r="B37" s="67"/>
      <c r="C37" s="11" t="s">
        <v>48</v>
      </c>
      <c r="D37" s="8" t="s">
        <v>28</v>
      </c>
      <c r="E37" s="15">
        <f>Obliczenia!H6</f>
        <v>4</v>
      </c>
      <c r="G37" s="3"/>
    </row>
    <row r="38" spans="1:7" ht="25.5">
      <c r="A38" s="10">
        <v>15</v>
      </c>
      <c r="B38" s="67"/>
      <c r="C38" s="11" t="s">
        <v>52</v>
      </c>
      <c r="D38" s="8" t="s">
        <v>28</v>
      </c>
      <c r="E38" s="15">
        <f>Obliczenia!H5</f>
        <v>4</v>
      </c>
      <c r="G38" s="3"/>
    </row>
    <row r="39" spans="1:7" ht="25.5">
      <c r="A39" s="10">
        <v>16</v>
      </c>
      <c r="B39" s="69"/>
      <c r="C39" s="11" t="s">
        <v>103</v>
      </c>
      <c r="D39" s="8" t="s">
        <v>19</v>
      </c>
      <c r="E39" s="15">
        <f>Obliczenia!K8</f>
        <v>44</v>
      </c>
      <c r="G39" s="3"/>
    </row>
    <row r="40" spans="1:7" ht="14.25">
      <c r="A40" s="10"/>
      <c r="B40" s="66" t="s">
        <v>100</v>
      </c>
      <c r="C40" s="68" t="s">
        <v>101</v>
      </c>
      <c r="D40" s="68"/>
      <c r="E40" s="68"/>
      <c r="G40" s="3"/>
    </row>
    <row r="41" spans="1:7" ht="14.25">
      <c r="A41" s="10">
        <v>17</v>
      </c>
      <c r="B41" s="69"/>
      <c r="C41" s="17" t="s">
        <v>102</v>
      </c>
      <c r="D41" s="8" t="s">
        <v>19</v>
      </c>
      <c r="E41" s="15">
        <f>Obliczenia!K9</f>
        <v>42</v>
      </c>
      <c r="G41" s="3"/>
    </row>
    <row r="42" spans="1:7" ht="14.25">
      <c r="A42" s="49"/>
      <c r="B42" s="50" t="s">
        <v>68</v>
      </c>
      <c r="C42" s="89" t="s">
        <v>69</v>
      </c>
      <c r="D42" s="90"/>
      <c r="E42" s="90"/>
      <c r="G42" s="3"/>
    </row>
    <row r="43" spans="1:7" ht="14.25">
      <c r="A43" s="14"/>
      <c r="B43" s="66" t="s">
        <v>70</v>
      </c>
      <c r="C43" s="64" t="s">
        <v>71</v>
      </c>
      <c r="D43" s="65"/>
      <c r="E43" s="65"/>
      <c r="G43" s="3"/>
    </row>
    <row r="44" spans="1:7" ht="38.25">
      <c r="A44" s="10">
        <v>18</v>
      </c>
      <c r="B44" s="69"/>
      <c r="C44" s="11" t="s">
        <v>106</v>
      </c>
      <c r="D44" s="8" t="s">
        <v>19</v>
      </c>
      <c r="E44" s="13">
        <f>Obliczenia!B4</f>
        <v>10</v>
      </c>
      <c r="G44" s="3"/>
    </row>
    <row r="45" spans="1:7" ht="14.25">
      <c r="A45" s="14"/>
      <c r="B45" s="66" t="s">
        <v>72</v>
      </c>
      <c r="C45" s="64" t="s">
        <v>73</v>
      </c>
      <c r="D45" s="65"/>
      <c r="E45" s="65"/>
      <c r="G45" s="3"/>
    </row>
    <row r="46" spans="1:7" ht="38.25">
      <c r="A46" s="10">
        <v>19</v>
      </c>
      <c r="B46" s="69"/>
      <c r="C46" s="11" t="s">
        <v>76</v>
      </c>
      <c r="D46" s="8" t="s">
        <v>19</v>
      </c>
      <c r="E46" s="15">
        <f>Obliczenia!B6</f>
        <v>31</v>
      </c>
      <c r="G46" s="3"/>
    </row>
    <row r="47" spans="1:7" ht="14.1" customHeight="1">
      <c r="A47" s="37"/>
      <c r="B47" s="31" t="s">
        <v>29</v>
      </c>
      <c r="C47" s="72" t="s">
        <v>30</v>
      </c>
      <c r="D47" s="71"/>
      <c r="E47" s="71"/>
    </row>
    <row r="48" spans="1:7" ht="14.25">
      <c r="A48" s="14"/>
      <c r="B48" s="66" t="s">
        <v>31</v>
      </c>
      <c r="C48" s="64" t="s">
        <v>32</v>
      </c>
      <c r="D48" s="65"/>
      <c r="E48" s="65"/>
    </row>
    <row r="49" spans="1:5" ht="38.25">
      <c r="A49" s="10">
        <v>20</v>
      </c>
      <c r="B49" s="67"/>
      <c r="C49" s="11" t="s">
        <v>74</v>
      </c>
      <c r="D49" s="8" t="s">
        <v>24</v>
      </c>
      <c r="E49" s="13">
        <f>Obliczenia!E4</f>
        <v>3703.5</v>
      </c>
    </row>
    <row r="50" spans="1:5" ht="15.75">
      <c r="A50" s="10">
        <v>21</v>
      </c>
      <c r="B50" s="69"/>
      <c r="C50" s="11" t="s">
        <v>75</v>
      </c>
      <c r="D50" s="8" t="s">
        <v>24</v>
      </c>
      <c r="E50" s="13">
        <f>Obliczenia!E4</f>
        <v>3703.5</v>
      </c>
    </row>
  </sheetData>
  <mergeCells count="45">
    <mergeCell ref="B26:B27"/>
    <mergeCell ref="B48:B50"/>
    <mergeCell ref="B34:B35"/>
    <mergeCell ref="C34:E34"/>
    <mergeCell ref="C48:E48"/>
    <mergeCell ref="C42:E42"/>
    <mergeCell ref="C43:E43"/>
    <mergeCell ref="C45:E45"/>
    <mergeCell ref="C47:E47"/>
    <mergeCell ref="B43:B44"/>
    <mergeCell ref="B45:B46"/>
    <mergeCell ref="C36:E36"/>
    <mergeCell ref="B36:B39"/>
    <mergeCell ref="A1:E2"/>
    <mergeCell ref="C20:E20"/>
    <mergeCell ref="C33:E33"/>
    <mergeCell ref="C26:E26"/>
    <mergeCell ref="C28:E28"/>
    <mergeCell ref="A3:A4"/>
    <mergeCell ref="B3:B4"/>
    <mergeCell ref="C3:C4"/>
    <mergeCell ref="D3:E3"/>
    <mergeCell ref="B7:B9"/>
    <mergeCell ref="C6:E6"/>
    <mergeCell ref="C7:E7"/>
    <mergeCell ref="C10:E10"/>
    <mergeCell ref="B10:B11"/>
    <mergeCell ref="C16:E16"/>
    <mergeCell ref="C17:E17"/>
    <mergeCell ref="C14:E14"/>
    <mergeCell ref="B12:B13"/>
    <mergeCell ref="C12:E12"/>
    <mergeCell ref="C40:E40"/>
    <mergeCell ref="B14:B15"/>
    <mergeCell ref="B17:B18"/>
    <mergeCell ref="B28:B29"/>
    <mergeCell ref="B40:B41"/>
    <mergeCell ref="C25:E25"/>
    <mergeCell ref="B31:B32"/>
    <mergeCell ref="C31:E31"/>
    <mergeCell ref="B20:B21"/>
    <mergeCell ref="B22:B24"/>
    <mergeCell ref="C30:E30"/>
    <mergeCell ref="C19:E19"/>
    <mergeCell ref="C22:E22"/>
  </mergeCells>
  <printOptions horizontalCentered="1"/>
  <pageMargins left="0.79545454545454541" right="0.71969696969696972" top="0.59055118110236227" bottom="0.59055118110236227" header="0.19685039370078741" footer="0.19685039370078741"/>
  <pageSetup paperSize="9" orientation="portrait" r:id="rId1"/>
  <headerFooter>
    <oddHeader>&amp;C&amp;"Czcionka tekstu podstawowego,Pogrubiony"PRZEDMIAR ROBÓT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I68"/>
  <sheetViews>
    <sheetView tabSelected="1" zoomScalePageLayoutView="110" workbookViewId="0">
      <selection activeCell="G22" sqref="G22"/>
    </sheetView>
  </sheetViews>
  <sheetFormatPr defaultColWidth="8.75" defaultRowHeight="14.1" customHeight="1"/>
  <cols>
    <col min="1" max="1" width="3.125" style="2" customWidth="1"/>
    <col min="2" max="2" width="10.125" style="28" bestFit="1" customWidth="1"/>
    <col min="3" max="3" width="38" style="7" customWidth="1"/>
    <col min="4" max="4" width="5.25" style="1" customWidth="1"/>
    <col min="5" max="5" width="7.625" style="5" customWidth="1"/>
    <col min="6" max="6" width="9.375" style="1" customWidth="1"/>
    <col min="7" max="7" width="9.625" style="27" customWidth="1"/>
    <col min="8" max="8" width="8.75" style="7"/>
    <col min="9" max="9" width="10.5" style="7" bestFit="1" customWidth="1"/>
    <col min="10" max="10" width="8.75" style="7"/>
    <col min="11" max="11" width="9" style="7" customWidth="1"/>
    <col min="12" max="16384" width="8.75" style="7"/>
  </cols>
  <sheetData>
    <row r="2" spans="1:7" ht="14.1" customHeight="1">
      <c r="F2" s="7" t="s">
        <v>114</v>
      </c>
    </row>
    <row r="3" spans="1:7" ht="37.5" customHeight="1">
      <c r="B3" s="28" t="s">
        <v>110</v>
      </c>
    </row>
    <row r="4" spans="1:7" ht="28.5" customHeight="1">
      <c r="B4" s="28" t="s">
        <v>111</v>
      </c>
    </row>
    <row r="5" spans="1:7" ht="28.5" customHeight="1">
      <c r="B5" s="28" t="s">
        <v>112</v>
      </c>
    </row>
    <row r="7" spans="1:7" ht="14.1" customHeight="1" thickBot="1"/>
    <row r="8" spans="1:7" ht="14.1" customHeight="1">
      <c r="A8" s="75" t="s">
        <v>77</v>
      </c>
      <c r="B8" s="76"/>
      <c r="C8" s="76"/>
      <c r="D8" s="76"/>
      <c r="E8" s="76"/>
      <c r="F8" s="76"/>
      <c r="G8" s="77"/>
    </row>
    <row r="9" spans="1:7" ht="26.25" customHeight="1" thickBot="1">
      <c r="A9" s="78"/>
      <c r="B9" s="79"/>
      <c r="C9" s="79"/>
      <c r="D9" s="79"/>
      <c r="E9" s="79"/>
      <c r="F9" s="79"/>
      <c r="G9" s="80"/>
    </row>
    <row r="10" spans="1:7" ht="14.1" customHeight="1">
      <c r="A10" s="81" t="s">
        <v>0</v>
      </c>
      <c r="B10" s="83" t="s">
        <v>39</v>
      </c>
      <c r="C10" s="85" t="s">
        <v>1</v>
      </c>
      <c r="D10" s="98" t="s">
        <v>2</v>
      </c>
      <c r="E10" s="99"/>
      <c r="F10" s="100" t="s">
        <v>34</v>
      </c>
      <c r="G10" s="100" t="s">
        <v>35</v>
      </c>
    </row>
    <row r="11" spans="1:7" ht="27.75" customHeight="1">
      <c r="A11" s="82"/>
      <c r="B11" s="84"/>
      <c r="C11" s="86"/>
      <c r="D11" s="32" t="s">
        <v>3</v>
      </c>
      <c r="E11" s="57" t="s">
        <v>4</v>
      </c>
      <c r="F11" s="100"/>
      <c r="G11" s="100"/>
    </row>
    <row r="12" spans="1:7" ht="14.1" customHeight="1">
      <c r="A12" s="56">
        <v>1</v>
      </c>
      <c r="B12" s="35">
        <v>2</v>
      </c>
      <c r="C12" s="36">
        <v>3</v>
      </c>
      <c r="D12" s="36">
        <v>4</v>
      </c>
      <c r="E12" s="36">
        <v>5</v>
      </c>
      <c r="F12" s="43">
        <v>6</v>
      </c>
      <c r="G12" s="42">
        <v>7</v>
      </c>
    </row>
    <row r="13" spans="1:7" s="4" customFormat="1" ht="14.1" customHeight="1">
      <c r="A13" s="30"/>
      <c r="B13" s="31" t="s">
        <v>5</v>
      </c>
      <c r="C13" s="72" t="s">
        <v>6</v>
      </c>
      <c r="D13" s="71"/>
      <c r="E13" s="71"/>
      <c r="F13" s="71"/>
      <c r="G13" s="71"/>
    </row>
    <row r="14" spans="1:7" ht="25.5" customHeight="1">
      <c r="A14" s="10"/>
      <c r="B14" s="66" t="s">
        <v>7</v>
      </c>
      <c r="C14" s="64" t="s">
        <v>8</v>
      </c>
      <c r="D14" s="88"/>
      <c r="E14" s="88"/>
      <c r="F14" s="88"/>
      <c r="G14" s="88"/>
    </row>
    <row r="15" spans="1:7" ht="14.1" customHeight="1">
      <c r="A15" s="10">
        <v>1</v>
      </c>
      <c r="B15" s="67"/>
      <c r="C15" s="11" t="s">
        <v>25</v>
      </c>
      <c r="D15" s="8" t="s">
        <v>9</v>
      </c>
      <c r="E15" s="13">
        <f>Obliczenia!B3*0.001</f>
        <v>0.82300000000000006</v>
      </c>
      <c r="F15" s="8"/>
      <c r="G15" s="25"/>
    </row>
    <row r="16" spans="1:7" ht="14.1" customHeight="1">
      <c r="A16" s="10">
        <v>2</v>
      </c>
      <c r="B16" s="69"/>
      <c r="C16" s="11" t="s">
        <v>26</v>
      </c>
      <c r="D16" s="8" t="s">
        <v>9</v>
      </c>
      <c r="E16" s="13">
        <f>Obliczenia!B3*0.001</f>
        <v>0.82300000000000006</v>
      </c>
      <c r="F16" s="8"/>
      <c r="G16" s="25"/>
    </row>
    <row r="17" spans="1:7" ht="14.1" customHeight="1">
      <c r="A17" s="10"/>
      <c r="B17" s="66" t="s">
        <v>89</v>
      </c>
      <c r="C17" s="64" t="s">
        <v>90</v>
      </c>
      <c r="D17" s="88"/>
      <c r="E17" s="88"/>
      <c r="F17" s="88"/>
      <c r="G17" s="88"/>
    </row>
    <row r="18" spans="1:7" ht="25.5">
      <c r="A18" s="10">
        <v>3</v>
      </c>
      <c r="B18" s="69"/>
      <c r="C18" s="11" t="s">
        <v>91</v>
      </c>
      <c r="D18" s="8" t="s">
        <v>24</v>
      </c>
      <c r="E18" s="13">
        <v>22</v>
      </c>
      <c r="F18" s="8"/>
      <c r="G18" s="25"/>
    </row>
    <row r="19" spans="1:7" ht="14.1" customHeight="1">
      <c r="A19" s="14"/>
      <c r="B19" s="66" t="s">
        <v>10</v>
      </c>
      <c r="C19" s="64" t="s">
        <v>11</v>
      </c>
      <c r="D19" s="65"/>
      <c r="E19" s="65"/>
      <c r="F19" s="65"/>
      <c r="G19" s="65"/>
    </row>
    <row r="20" spans="1:7" ht="42.75" customHeight="1">
      <c r="A20" s="10">
        <v>4</v>
      </c>
      <c r="B20" s="67"/>
      <c r="C20" s="11" t="s">
        <v>83</v>
      </c>
      <c r="D20" s="8" t="s">
        <v>24</v>
      </c>
      <c r="E20" s="13">
        <f>Obliczenia!E4</f>
        <v>3703.5</v>
      </c>
      <c r="F20" s="8"/>
      <c r="G20" s="25"/>
    </row>
    <row r="21" spans="1:7" ht="14.25">
      <c r="A21" s="10"/>
      <c r="B21" s="66" t="s">
        <v>61</v>
      </c>
      <c r="C21" s="64" t="s">
        <v>62</v>
      </c>
      <c r="D21" s="65"/>
      <c r="E21" s="65"/>
      <c r="F21" s="65"/>
      <c r="G21" s="65"/>
    </row>
    <row r="22" spans="1:7" ht="25.5">
      <c r="A22" s="10">
        <v>5</v>
      </c>
      <c r="B22" s="69"/>
      <c r="C22" s="11" t="s">
        <v>104</v>
      </c>
      <c r="D22" s="8" t="s">
        <v>19</v>
      </c>
      <c r="E22" s="13">
        <f>Obliczenia!K5</f>
        <v>42</v>
      </c>
      <c r="F22" s="8"/>
      <c r="G22" s="25"/>
    </row>
    <row r="23" spans="1:7" ht="14.25">
      <c r="A23" s="37"/>
      <c r="B23" s="46" t="s">
        <v>93</v>
      </c>
      <c r="C23" s="72" t="s">
        <v>94</v>
      </c>
      <c r="D23" s="71"/>
      <c r="E23" s="71"/>
      <c r="F23" s="71"/>
      <c r="G23" s="71"/>
    </row>
    <row r="24" spans="1:7" ht="14.25">
      <c r="A24" s="10"/>
      <c r="B24" s="66" t="s">
        <v>95</v>
      </c>
      <c r="C24" s="64" t="s">
        <v>96</v>
      </c>
      <c r="D24" s="65"/>
      <c r="E24" s="65"/>
      <c r="F24" s="65"/>
      <c r="G24" s="65"/>
    </row>
    <row r="25" spans="1:7" ht="25.5">
      <c r="A25" s="10">
        <v>6</v>
      </c>
      <c r="B25" s="69"/>
      <c r="C25" s="11" t="s">
        <v>105</v>
      </c>
      <c r="D25" s="8" t="s">
        <v>97</v>
      </c>
      <c r="E25" s="13">
        <f>Obliczenia!B9</f>
        <v>1715.8</v>
      </c>
      <c r="F25" s="8"/>
      <c r="G25" s="25"/>
    </row>
    <row r="26" spans="1:7" ht="14.1" customHeight="1">
      <c r="A26" s="38"/>
      <c r="B26" s="31" t="s">
        <v>12</v>
      </c>
      <c r="C26" s="73" t="s">
        <v>13</v>
      </c>
      <c r="D26" s="71"/>
      <c r="E26" s="71"/>
      <c r="F26" s="71"/>
      <c r="G26" s="71"/>
    </row>
    <row r="27" spans="1:7" ht="14.1" customHeight="1">
      <c r="A27" s="14"/>
      <c r="B27" s="66" t="s">
        <v>14</v>
      </c>
      <c r="C27" s="68" t="s">
        <v>15</v>
      </c>
      <c r="D27" s="65"/>
      <c r="E27" s="65"/>
      <c r="F27" s="65"/>
      <c r="G27" s="65"/>
    </row>
    <row r="28" spans="1:7" ht="25.5">
      <c r="A28" s="10">
        <v>7</v>
      </c>
      <c r="B28" s="67"/>
      <c r="C28" s="16" t="s">
        <v>84</v>
      </c>
      <c r="D28" s="8" t="s">
        <v>24</v>
      </c>
      <c r="E28" s="13">
        <f>Obliczenia!E5+Obliczenia!E7+Obliczenia!E8</f>
        <v>2155</v>
      </c>
      <c r="F28" s="8"/>
      <c r="G28" s="25"/>
    </row>
    <row r="29" spans="1:7" ht="14.25">
      <c r="A29" s="10"/>
      <c r="B29" s="66" t="s">
        <v>22</v>
      </c>
      <c r="C29" s="74" t="s">
        <v>23</v>
      </c>
      <c r="D29" s="65"/>
      <c r="E29" s="65"/>
      <c r="F29" s="65"/>
      <c r="G29" s="65"/>
    </row>
    <row r="30" spans="1:7" ht="38.25">
      <c r="A30" s="10">
        <v>8</v>
      </c>
      <c r="B30" s="67"/>
      <c r="C30" s="17" t="s">
        <v>85</v>
      </c>
      <c r="D30" s="8" t="s">
        <v>24</v>
      </c>
      <c r="E30" s="13">
        <f>Obliczenia!E6+Obliczenia!E8-Obliczenia!E11</f>
        <v>2332.2400000000002</v>
      </c>
      <c r="F30" s="8"/>
      <c r="G30" s="25"/>
    </row>
    <row r="31" spans="1:7" ht="51">
      <c r="A31" s="10">
        <v>9</v>
      </c>
      <c r="B31" s="69"/>
      <c r="C31" s="17" t="s">
        <v>86</v>
      </c>
      <c r="D31" s="8" t="s">
        <v>24</v>
      </c>
      <c r="E31" s="13">
        <f>Obliczenia!E7+Obliczenia!E11</f>
        <v>72</v>
      </c>
      <c r="F31" s="8"/>
      <c r="G31" s="25"/>
    </row>
    <row r="32" spans="1:7" ht="14.1" customHeight="1">
      <c r="A32" s="41"/>
      <c r="B32" s="31" t="s">
        <v>16</v>
      </c>
      <c r="C32" s="70" t="s">
        <v>17</v>
      </c>
      <c r="D32" s="71"/>
      <c r="E32" s="71"/>
      <c r="F32" s="71"/>
      <c r="G32" s="71"/>
    </row>
    <row r="33" spans="1:9" ht="14.25">
      <c r="A33" s="10"/>
      <c r="B33" s="66" t="s">
        <v>18</v>
      </c>
      <c r="C33" s="68" t="s">
        <v>40</v>
      </c>
      <c r="D33" s="65"/>
      <c r="E33" s="65"/>
      <c r="F33" s="65"/>
      <c r="G33" s="65"/>
    </row>
    <row r="34" spans="1:9" ht="38.25">
      <c r="A34" s="10">
        <v>10</v>
      </c>
      <c r="B34" s="67"/>
      <c r="C34" s="45" t="s">
        <v>87</v>
      </c>
      <c r="D34" s="8" t="s">
        <v>24</v>
      </c>
      <c r="E34" s="13">
        <f>Obliczenia!E5</f>
        <v>2077</v>
      </c>
      <c r="F34" s="8"/>
      <c r="G34" s="25"/>
    </row>
    <row r="35" spans="1:9" ht="14.25">
      <c r="A35" s="10"/>
      <c r="B35" s="66" t="s">
        <v>63</v>
      </c>
      <c r="C35" s="68" t="s">
        <v>64</v>
      </c>
      <c r="D35" s="65"/>
      <c r="E35" s="65"/>
      <c r="F35" s="65"/>
      <c r="G35" s="65"/>
    </row>
    <row r="36" spans="1:9" ht="51">
      <c r="A36" s="10">
        <v>11</v>
      </c>
      <c r="B36" s="69"/>
      <c r="C36" s="9" t="s">
        <v>88</v>
      </c>
      <c r="D36" s="8" t="s">
        <v>24</v>
      </c>
      <c r="E36" s="13">
        <f>Obliczenia!E8</f>
        <v>23</v>
      </c>
      <c r="F36" s="8"/>
      <c r="G36" s="25"/>
    </row>
    <row r="37" spans="1:9" ht="14.25">
      <c r="A37" s="39"/>
      <c r="B37" s="46" t="s">
        <v>54</v>
      </c>
      <c r="C37" s="72" t="s">
        <v>55</v>
      </c>
      <c r="D37" s="71"/>
      <c r="E37" s="71"/>
      <c r="F37" s="71"/>
      <c r="G37" s="71"/>
    </row>
    <row r="38" spans="1:9" ht="14.25">
      <c r="A38" s="10"/>
      <c r="B38" s="66" t="s">
        <v>65</v>
      </c>
      <c r="C38" s="64" t="s">
        <v>66</v>
      </c>
      <c r="D38" s="65"/>
      <c r="E38" s="65"/>
      <c r="F38" s="65"/>
      <c r="G38" s="65"/>
    </row>
    <row r="39" spans="1:9" ht="25.5">
      <c r="A39" s="10">
        <v>12</v>
      </c>
      <c r="B39" s="69"/>
      <c r="C39" s="17" t="s">
        <v>67</v>
      </c>
      <c r="D39" s="8" t="s">
        <v>24</v>
      </c>
      <c r="E39" s="15">
        <f>Obliczenia!E9</f>
        <v>15</v>
      </c>
      <c r="F39" s="8"/>
      <c r="G39" s="26"/>
    </row>
    <row r="40" spans="1:9" ht="14.25">
      <c r="A40" s="39"/>
      <c r="B40" s="40" t="s">
        <v>41</v>
      </c>
      <c r="C40" s="72" t="s">
        <v>42</v>
      </c>
      <c r="D40" s="71"/>
      <c r="E40" s="71"/>
      <c r="F40" s="71"/>
      <c r="G40" s="71"/>
      <c r="I40" s="3"/>
    </row>
    <row r="41" spans="1:9" ht="14.25">
      <c r="A41" s="10"/>
      <c r="B41" s="66" t="s">
        <v>43</v>
      </c>
      <c r="C41" s="64" t="s">
        <v>44</v>
      </c>
      <c r="D41" s="65"/>
      <c r="E41" s="65"/>
      <c r="F41" s="65"/>
      <c r="G41" s="65"/>
      <c r="I41" s="3"/>
    </row>
    <row r="42" spans="1:9" ht="15.75">
      <c r="A42" s="10">
        <v>13</v>
      </c>
      <c r="B42" s="69"/>
      <c r="C42" s="17" t="s">
        <v>45</v>
      </c>
      <c r="D42" s="8" t="s">
        <v>24</v>
      </c>
      <c r="E42" s="15">
        <f>Obliczenia!H8</f>
        <v>34.950000000000003</v>
      </c>
      <c r="F42" s="8"/>
      <c r="G42" s="26"/>
      <c r="I42" s="3"/>
    </row>
    <row r="43" spans="1:9" ht="14.25">
      <c r="A43" s="10"/>
      <c r="B43" s="66" t="s">
        <v>46</v>
      </c>
      <c r="C43" s="64" t="s">
        <v>47</v>
      </c>
      <c r="D43" s="65"/>
      <c r="E43" s="65"/>
      <c r="F43" s="65"/>
      <c r="G43" s="65"/>
      <c r="I43" s="3"/>
    </row>
    <row r="44" spans="1:9" ht="38.25">
      <c r="A44" s="10">
        <v>14</v>
      </c>
      <c r="B44" s="67"/>
      <c r="C44" s="11" t="s">
        <v>48</v>
      </c>
      <c r="D44" s="8" t="s">
        <v>28</v>
      </c>
      <c r="E44" s="15">
        <f>Obliczenia!H6</f>
        <v>4</v>
      </c>
      <c r="F44" s="8"/>
      <c r="G44" s="26"/>
      <c r="I44" s="3"/>
    </row>
    <row r="45" spans="1:9" ht="25.5">
      <c r="A45" s="10">
        <v>15</v>
      </c>
      <c r="B45" s="67"/>
      <c r="C45" s="11" t="s">
        <v>52</v>
      </c>
      <c r="D45" s="8" t="s">
        <v>28</v>
      </c>
      <c r="E45" s="15">
        <f>Obliczenia!H5</f>
        <v>4</v>
      </c>
      <c r="F45" s="8"/>
      <c r="G45" s="26"/>
      <c r="I45" s="3"/>
    </row>
    <row r="46" spans="1:9" ht="25.5">
      <c r="A46" s="10">
        <v>16</v>
      </c>
      <c r="B46" s="69"/>
      <c r="C46" s="11" t="s">
        <v>103</v>
      </c>
      <c r="D46" s="8" t="s">
        <v>19</v>
      </c>
      <c r="E46" s="15">
        <f>Obliczenia!K8</f>
        <v>44</v>
      </c>
      <c r="F46" s="8"/>
      <c r="G46" s="26"/>
      <c r="I46" s="3"/>
    </row>
    <row r="47" spans="1:9" ht="14.25">
      <c r="A47" s="10"/>
      <c r="B47" s="66" t="s">
        <v>100</v>
      </c>
      <c r="C47" s="68" t="s">
        <v>101</v>
      </c>
      <c r="D47" s="68"/>
      <c r="E47" s="68"/>
      <c r="F47" s="68"/>
      <c r="G47" s="68"/>
      <c r="I47" s="3"/>
    </row>
    <row r="48" spans="1:9" ht="14.25">
      <c r="A48" s="10">
        <v>17</v>
      </c>
      <c r="B48" s="69"/>
      <c r="C48" s="17" t="s">
        <v>102</v>
      </c>
      <c r="D48" s="8" t="s">
        <v>19</v>
      </c>
      <c r="E48" s="15">
        <f>Obliczenia!K9</f>
        <v>42</v>
      </c>
      <c r="F48" s="8"/>
      <c r="G48" s="26"/>
      <c r="I48" s="3"/>
    </row>
    <row r="49" spans="1:9" ht="14.25">
      <c r="A49" s="49"/>
      <c r="B49" s="50" t="s">
        <v>68</v>
      </c>
      <c r="C49" s="89" t="s">
        <v>69</v>
      </c>
      <c r="D49" s="90"/>
      <c r="E49" s="90"/>
      <c r="F49" s="90"/>
      <c r="G49" s="90"/>
      <c r="I49" s="3"/>
    </row>
    <row r="50" spans="1:9" ht="14.25">
      <c r="A50" s="14"/>
      <c r="B50" s="66" t="s">
        <v>70</v>
      </c>
      <c r="C50" s="64" t="s">
        <v>71</v>
      </c>
      <c r="D50" s="65"/>
      <c r="E50" s="65"/>
      <c r="F50" s="65"/>
      <c r="G50" s="65"/>
      <c r="I50" s="3"/>
    </row>
    <row r="51" spans="1:9" ht="38.25">
      <c r="A51" s="10">
        <v>18</v>
      </c>
      <c r="B51" s="69"/>
      <c r="C51" s="11" t="s">
        <v>106</v>
      </c>
      <c r="D51" s="8" t="s">
        <v>19</v>
      </c>
      <c r="E51" s="13">
        <f>Obliczenia!B4</f>
        <v>10</v>
      </c>
      <c r="F51" s="8"/>
      <c r="G51" s="25"/>
      <c r="I51" s="3"/>
    </row>
    <row r="52" spans="1:9" ht="14.25">
      <c r="A52" s="14"/>
      <c r="B52" s="66" t="s">
        <v>72</v>
      </c>
      <c r="C52" s="64" t="s">
        <v>73</v>
      </c>
      <c r="D52" s="65"/>
      <c r="E52" s="65"/>
      <c r="F52" s="65"/>
      <c r="G52" s="65"/>
      <c r="I52" s="3"/>
    </row>
    <row r="53" spans="1:9" ht="38.25">
      <c r="A53" s="10">
        <v>19</v>
      </c>
      <c r="B53" s="69"/>
      <c r="C53" s="11" t="s">
        <v>76</v>
      </c>
      <c r="D53" s="8" t="s">
        <v>19</v>
      </c>
      <c r="E53" s="15">
        <f>Obliczenia!B6</f>
        <v>31</v>
      </c>
      <c r="F53" s="8"/>
      <c r="G53" s="26"/>
      <c r="I53" s="3"/>
    </row>
    <row r="54" spans="1:9" ht="14.1" customHeight="1">
      <c r="A54" s="37"/>
      <c r="B54" s="31" t="s">
        <v>29</v>
      </c>
      <c r="C54" s="72" t="s">
        <v>30</v>
      </c>
      <c r="D54" s="71"/>
      <c r="E54" s="71"/>
      <c r="F54" s="71"/>
      <c r="G54" s="71"/>
    </row>
    <row r="55" spans="1:9" ht="14.25">
      <c r="A55" s="14"/>
      <c r="B55" s="66" t="s">
        <v>31</v>
      </c>
      <c r="C55" s="64" t="s">
        <v>32</v>
      </c>
      <c r="D55" s="65"/>
      <c r="E55" s="65"/>
      <c r="F55" s="65"/>
      <c r="G55" s="65"/>
    </row>
    <row r="56" spans="1:9" ht="44.25" customHeight="1">
      <c r="A56" s="10">
        <v>20</v>
      </c>
      <c r="B56" s="67"/>
      <c r="C56" s="11" t="s">
        <v>74</v>
      </c>
      <c r="D56" s="8" t="s">
        <v>24</v>
      </c>
      <c r="E56" s="13">
        <f>Obliczenia!E4</f>
        <v>3703.5</v>
      </c>
      <c r="F56" s="8"/>
      <c r="G56" s="25"/>
    </row>
    <row r="57" spans="1:9" ht="25.5">
      <c r="A57" s="10">
        <v>21</v>
      </c>
      <c r="B57" s="69"/>
      <c r="C57" s="11" t="s">
        <v>75</v>
      </c>
      <c r="D57" s="8" t="s">
        <v>24</v>
      </c>
      <c r="E57" s="13">
        <f>Obliczenia!E4</f>
        <v>3703.5</v>
      </c>
      <c r="F57" s="8"/>
      <c r="G57" s="25"/>
    </row>
    <row r="59" spans="1:9" ht="14.1" customHeight="1">
      <c r="A59" s="91" t="s">
        <v>36</v>
      </c>
      <c r="B59" s="92"/>
      <c r="C59" s="92"/>
      <c r="D59" s="92"/>
      <c r="E59" s="93"/>
      <c r="F59" s="97"/>
      <c r="G59" s="97"/>
    </row>
    <row r="60" spans="1:9" ht="14.1" customHeight="1">
      <c r="A60" s="59"/>
      <c r="B60" s="60"/>
      <c r="C60" s="60" t="s">
        <v>113</v>
      </c>
      <c r="D60" s="60"/>
      <c r="E60" s="61"/>
      <c r="F60" s="62"/>
      <c r="G60" s="63"/>
    </row>
    <row r="61" spans="1:9" ht="14.1" customHeight="1">
      <c r="A61" s="91" t="s">
        <v>37</v>
      </c>
      <c r="B61" s="92"/>
      <c r="C61" s="92"/>
      <c r="D61" s="92"/>
      <c r="E61" s="93"/>
      <c r="F61" s="94"/>
      <c r="G61" s="95"/>
    </row>
    <row r="62" spans="1:9" ht="14.1" customHeight="1">
      <c r="A62" s="96" t="s">
        <v>38</v>
      </c>
      <c r="B62" s="96"/>
      <c r="C62" s="96"/>
      <c r="D62" s="96"/>
      <c r="E62" s="96"/>
      <c r="F62" s="96"/>
      <c r="G62" s="96"/>
    </row>
    <row r="67" spans="2:3" ht="14.1" customHeight="1">
      <c r="C67" s="7" t="s">
        <v>109</v>
      </c>
    </row>
    <row r="68" spans="2:3" ht="14.1" customHeight="1">
      <c r="B68" s="58"/>
      <c r="C68" s="7" t="s">
        <v>108</v>
      </c>
    </row>
  </sheetData>
  <mergeCells count="52">
    <mergeCell ref="A8:G9"/>
    <mergeCell ref="A10:A11"/>
    <mergeCell ref="B10:B11"/>
    <mergeCell ref="C10:C11"/>
    <mergeCell ref="C13:G13"/>
    <mergeCell ref="D10:E10"/>
    <mergeCell ref="F10:F11"/>
    <mergeCell ref="G10:G11"/>
    <mergeCell ref="C32:G32"/>
    <mergeCell ref="B14:B16"/>
    <mergeCell ref="C14:G14"/>
    <mergeCell ref="B17:B18"/>
    <mergeCell ref="C17:G17"/>
    <mergeCell ref="B19:B20"/>
    <mergeCell ref="C19:G19"/>
    <mergeCell ref="C26:G26"/>
    <mergeCell ref="B27:B28"/>
    <mergeCell ref="C27:G27"/>
    <mergeCell ref="B29:B31"/>
    <mergeCell ref="C29:G29"/>
    <mergeCell ref="B21:B22"/>
    <mergeCell ref="C21:G21"/>
    <mergeCell ref="C23:G23"/>
    <mergeCell ref="B24:B25"/>
    <mergeCell ref="C24:G24"/>
    <mergeCell ref="C49:G49"/>
    <mergeCell ref="B50:B51"/>
    <mergeCell ref="C50:G50"/>
    <mergeCell ref="B33:B34"/>
    <mergeCell ref="C33:G33"/>
    <mergeCell ref="C47:G47"/>
    <mergeCell ref="B35:B36"/>
    <mergeCell ref="C35:G35"/>
    <mergeCell ref="C37:G37"/>
    <mergeCell ref="B38:B39"/>
    <mergeCell ref="C38:G38"/>
    <mergeCell ref="C40:G40"/>
    <mergeCell ref="B41:B42"/>
    <mergeCell ref="C41:G41"/>
    <mergeCell ref="B43:B46"/>
    <mergeCell ref="C43:G43"/>
    <mergeCell ref="B47:B48"/>
    <mergeCell ref="B52:B53"/>
    <mergeCell ref="C52:G52"/>
    <mergeCell ref="A61:E61"/>
    <mergeCell ref="F61:G61"/>
    <mergeCell ref="A62:G62"/>
    <mergeCell ref="B55:B57"/>
    <mergeCell ref="C55:G55"/>
    <mergeCell ref="A59:E59"/>
    <mergeCell ref="F59:G59"/>
    <mergeCell ref="C54:G54"/>
  </mergeCells>
  <printOptions horizontalCentered="1"/>
  <pageMargins left="0.35433070866141736" right="0.39370078740157483" top="0.59055118110236227" bottom="0.59055118110236227" header="0.19685039370078741" footer="0.19685039370078741"/>
  <pageSetup paperSize="9" orientation="portrait" r:id="rId1"/>
  <headerFooter>
    <oddHeader>&amp;C&amp;"Czcionka tekstu podstawowego,Pogrubiony"KOSZTORYS OFERTOWY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2">
    <tabColor theme="3" tint="0.39997558519241921"/>
  </sheetPr>
  <dimension ref="A1:N14"/>
  <sheetViews>
    <sheetView workbookViewId="0">
      <selection activeCell="F22" sqref="F22"/>
    </sheetView>
  </sheetViews>
  <sheetFormatPr defaultColWidth="9" defaultRowHeight="14.25"/>
  <cols>
    <col min="1" max="1" width="16.75" style="6" bestFit="1" customWidth="1"/>
    <col min="2" max="3" width="9" style="6"/>
    <col min="4" max="4" width="18.5" style="12" bestFit="1" customWidth="1"/>
    <col min="5" max="5" width="9" style="12"/>
    <col min="6" max="6" width="8.625" style="6" customWidth="1"/>
    <col min="7" max="9" width="9" style="6"/>
    <col min="10" max="10" width="12.625" style="6" bestFit="1" customWidth="1"/>
    <col min="11" max="16384" width="9" style="6"/>
  </cols>
  <sheetData>
    <row r="1" spans="1:14" s="12" customFormat="1">
      <c r="A1" s="105" t="s">
        <v>107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4" ht="15">
      <c r="A2" s="101" t="s">
        <v>21</v>
      </c>
      <c r="B2" s="101"/>
      <c r="C2" s="22"/>
      <c r="D2" s="22"/>
      <c r="E2" s="22"/>
      <c r="F2" s="18"/>
      <c r="G2" s="22"/>
      <c r="H2" s="47"/>
      <c r="I2" s="47"/>
      <c r="J2" s="47"/>
      <c r="K2" s="47"/>
      <c r="L2" s="47"/>
    </row>
    <row r="3" spans="1:14" ht="15">
      <c r="A3" s="29" t="s">
        <v>20</v>
      </c>
      <c r="B3" s="51">
        <v>823</v>
      </c>
      <c r="C3" s="22"/>
      <c r="D3" s="102" t="s">
        <v>27</v>
      </c>
      <c r="E3" s="102"/>
      <c r="F3" s="19"/>
      <c r="G3" s="103" t="s">
        <v>51</v>
      </c>
      <c r="H3" s="103"/>
      <c r="I3" s="19"/>
      <c r="J3" s="104" t="s">
        <v>59</v>
      </c>
      <c r="K3" s="104"/>
      <c r="L3" s="47"/>
      <c r="M3" s="20"/>
      <c r="N3" s="20"/>
    </row>
    <row r="4" spans="1:14" ht="15">
      <c r="A4" s="48" t="s">
        <v>56</v>
      </c>
      <c r="B4" s="52">
        <v>10</v>
      </c>
      <c r="C4" s="22"/>
      <c r="D4" s="29" t="s">
        <v>50</v>
      </c>
      <c r="E4" s="51">
        <f>823*4.5</f>
        <v>3703.5</v>
      </c>
      <c r="F4" s="23"/>
      <c r="G4" s="29"/>
      <c r="H4" s="51"/>
      <c r="I4" s="24"/>
      <c r="J4" s="29"/>
      <c r="K4" s="51"/>
      <c r="L4" s="47"/>
    </row>
    <row r="5" spans="1:14">
      <c r="A5" s="29"/>
      <c r="B5" s="52"/>
      <c r="C5" s="22"/>
      <c r="D5" s="29" t="s">
        <v>79</v>
      </c>
      <c r="E5" s="51">
        <v>2077</v>
      </c>
      <c r="F5" s="21"/>
      <c r="G5" s="29" t="s">
        <v>53</v>
      </c>
      <c r="H5" s="51">
        <v>4</v>
      </c>
      <c r="I5" s="22"/>
      <c r="J5" s="29" t="s">
        <v>92</v>
      </c>
      <c r="K5" s="51">
        <v>42</v>
      </c>
      <c r="L5" s="47"/>
    </row>
    <row r="6" spans="1:14">
      <c r="A6" s="29" t="s">
        <v>57</v>
      </c>
      <c r="B6" s="52">
        <v>31</v>
      </c>
      <c r="C6" s="22"/>
      <c r="D6" s="29" t="s">
        <v>80</v>
      </c>
      <c r="E6" s="51">
        <f>1.12*E5</f>
        <v>2326.2400000000002</v>
      </c>
      <c r="F6" s="21"/>
      <c r="G6" s="29" t="s">
        <v>58</v>
      </c>
      <c r="H6" s="51">
        <v>4</v>
      </c>
      <c r="I6" s="47"/>
      <c r="J6" s="29"/>
      <c r="K6" s="51"/>
      <c r="L6" s="47"/>
    </row>
    <row r="7" spans="1:14" s="12" customFormat="1">
      <c r="A7" s="29"/>
      <c r="B7" s="52"/>
      <c r="C7" s="22"/>
      <c r="D7" s="55" t="s">
        <v>81</v>
      </c>
      <c r="E7" s="51">
        <v>55</v>
      </c>
      <c r="F7" s="21"/>
      <c r="G7" s="29"/>
      <c r="H7" s="51"/>
      <c r="I7" s="47"/>
      <c r="J7" s="29"/>
      <c r="K7" s="51"/>
      <c r="L7" s="47"/>
    </row>
    <row r="8" spans="1:14">
      <c r="A8" s="44"/>
      <c r="B8" s="52"/>
      <c r="C8" s="22"/>
      <c r="D8" s="29" t="s">
        <v>60</v>
      </c>
      <c r="E8" s="51">
        <v>23</v>
      </c>
      <c r="F8" s="21"/>
      <c r="G8" s="29" t="s">
        <v>33</v>
      </c>
      <c r="H8" s="51">
        <v>34.950000000000003</v>
      </c>
      <c r="I8" s="47"/>
      <c r="J8" s="29" t="s">
        <v>98</v>
      </c>
      <c r="K8" s="51">
        <v>44</v>
      </c>
      <c r="L8" s="47"/>
    </row>
    <row r="9" spans="1:14">
      <c r="A9" s="44" t="s">
        <v>78</v>
      </c>
      <c r="B9" s="53">
        <v>1715.8</v>
      </c>
      <c r="C9" s="18"/>
      <c r="D9" s="29" t="s">
        <v>49</v>
      </c>
      <c r="E9" s="51">
        <v>15</v>
      </c>
      <c r="F9" s="18"/>
      <c r="G9" s="12"/>
      <c r="J9" s="29" t="s">
        <v>99</v>
      </c>
      <c r="K9" s="51">
        <v>42</v>
      </c>
    </row>
    <row r="10" spans="1:14">
      <c r="A10" s="44"/>
      <c r="B10" s="53"/>
      <c r="C10" s="18"/>
      <c r="D10" s="29"/>
      <c r="E10" s="51"/>
      <c r="F10" s="18"/>
      <c r="G10" s="18"/>
      <c r="J10" s="29"/>
      <c r="K10" s="51"/>
    </row>
    <row r="11" spans="1:14">
      <c r="A11" s="44"/>
      <c r="B11" s="53"/>
      <c r="D11" s="44" t="s">
        <v>82</v>
      </c>
      <c r="E11" s="54">
        <v>17</v>
      </c>
      <c r="J11" s="29"/>
      <c r="K11" s="51"/>
    </row>
    <row r="12" spans="1:14">
      <c r="D12" s="29"/>
      <c r="E12" s="51"/>
    </row>
    <row r="13" spans="1:14">
      <c r="D13" s="29"/>
      <c r="E13" s="51"/>
    </row>
    <row r="14" spans="1:14">
      <c r="D14" s="29"/>
      <c r="E14" s="51"/>
    </row>
  </sheetData>
  <mergeCells count="5">
    <mergeCell ref="A2:B2"/>
    <mergeCell ref="D3:E3"/>
    <mergeCell ref="G3:H3"/>
    <mergeCell ref="J3:K3"/>
    <mergeCell ref="A1:K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Przedmiar</vt:lpstr>
      <vt:lpstr>KOSZTORYS</vt:lpstr>
      <vt:lpstr>Obliczenia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CAD4M</dc:creator>
  <cp:lastModifiedBy>dkwarcinska@o2.pl</cp:lastModifiedBy>
  <cp:lastPrinted>2019-08-28T06:33:42Z</cp:lastPrinted>
  <dcterms:created xsi:type="dcterms:W3CDTF">2014-02-14T09:47:29Z</dcterms:created>
  <dcterms:modified xsi:type="dcterms:W3CDTF">2019-08-28T08:04:20Z</dcterms:modified>
</cp:coreProperties>
</file>